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Circular\2024年通告\12月\"/>
    </mc:Choice>
  </mc:AlternateContent>
  <xr:revisionPtr revIDLastSave="0" documentId="13_ncr:1_{A93B2204-981A-4AE9-9587-08D6F110A5D2}" xr6:coauthVersionLast="36" xr6:coauthVersionMax="47" xr10:uidLastSave="{00000000-0000-0000-0000-000000000000}"/>
  <bookViews>
    <workbookView xWindow="32610" yWindow="1860" windowWidth="21600" windowHeight="11385" xr2:uid="{00000000-000D-0000-FFFF-FFFF00000000}"/>
  </bookViews>
  <sheets>
    <sheet name="Report" sheetId="3" r:id="rId1"/>
    <sheet name="Marking" sheetId="4" r:id="rId2"/>
  </sheets>
  <definedNames>
    <definedName name="_xlnm.Print_Area" localSheetId="0">Report!$A$1:$L$178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2" i="3" l="1"/>
  <c r="K10" i="4" s="1" a="1"/>
  <c r="K10" i="4" s="1"/>
  <c r="K61" i="3"/>
  <c r="K28" i="3" a="1"/>
  <c r="K28" i="3" s="1"/>
  <c r="K51" i="3" a="1"/>
  <c r="K51" i="3" s="1"/>
  <c r="K43" i="3" a="1"/>
  <c r="K43" i="3" s="1"/>
  <c r="B44" i="4"/>
  <c r="F51" i="4"/>
  <c r="D51" i="4"/>
  <c r="K9" i="4" l="1" a="1"/>
  <c r="K9" i="4" s="1"/>
  <c r="K8" i="4"/>
  <c r="F41" i="4"/>
  <c r="K129" i="3"/>
  <c r="K30" i="4" s="1"/>
  <c r="H41" i="4" s="1"/>
  <c r="K167" i="3"/>
  <c r="K33" i="4" s="1"/>
  <c r="K29" i="4"/>
  <c r="K17" i="4"/>
  <c r="K175" i="3" l="1"/>
  <c r="K5" i="4" l="1"/>
  <c r="K6" i="4"/>
  <c r="A41" i="4" s="1"/>
  <c r="K7" i="4"/>
  <c r="K101" i="3"/>
  <c r="K94" i="3"/>
  <c r="K34" i="4"/>
  <c r="D41" i="4" l="1"/>
  <c r="K143" i="3" l="1"/>
  <c r="K31" i="4" s="1"/>
  <c r="K157" i="3"/>
  <c r="K32" i="4" s="1"/>
  <c r="I51" i="4" l="1"/>
  <c r="K24" i="4"/>
  <c r="K22" i="4"/>
  <c r="K21" i="4"/>
  <c r="K20" i="4"/>
  <c r="K19" i="4"/>
  <c r="K18" i="4"/>
  <c r="K16" i="4"/>
  <c r="K15" i="4"/>
  <c r="K23" i="4"/>
  <c r="J41" i="4" l="1"/>
  <c r="K35" i="4"/>
  <c r="K25" i="4"/>
  <c r="K11" i="4"/>
  <c r="K36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Joan WONG</author>
  </authors>
  <commentList>
    <comment ref="G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EKR: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請填寫日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細明體"/>
            <family val="3"/>
            <charset val="136"/>
          </rPr>
          <t>年</t>
        </r>
      </text>
    </comment>
    <comment ref="D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EKR: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請填寫旅號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阿拉伯數字</t>
        </r>
        <r>
          <rPr>
            <sz val="9"/>
            <color indexed="81"/>
            <rFont val="Tahoma"/>
            <family val="2"/>
          </rPr>
          <t>)</t>
        </r>
      </text>
    </comment>
    <comment ref="K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EKR: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請選填所屬團</t>
        </r>
      </text>
    </comment>
    <comment ref="G71" authorId="0" shapeId="0" xr:uid="{EAA99870-2C04-40BB-89D8-001FCA0CC6BE}">
      <text>
        <r>
          <rPr>
            <b/>
            <sz val="9"/>
            <color indexed="81"/>
            <rFont val="Tahoma"/>
            <family val="2"/>
          </rPr>
          <t>EKR: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填寫實際人數即可，分數會自動計算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<sst xmlns="http://schemas.openxmlformats.org/spreadsheetml/2006/main" count="304" uniqueCount="243">
  <si>
    <t>A.</t>
    <phoneticPr fontId="1" type="noConversion"/>
  </si>
  <si>
    <t>B.</t>
    <phoneticPr fontId="1" type="noConversion"/>
  </si>
  <si>
    <t>C.</t>
    <phoneticPr fontId="1" type="noConversion"/>
  </si>
  <si>
    <t>D.</t>
    <phoneticPr fontId="1" type="noConversion"/>
  </si>
  <si>
    <t>A.</t>
    <phoneticPr fontId="1" type="noConversion"/>
  </si>
  <si>
    <t>D.</t>
    <phoneticPr fontId="1" type="noConversion"/>
  </si>
  <si>
    <t>E.</t>
    <phoneticPr fontId="1" type="noConversion"/>
  </si>
  <si>
    <t>A.</t>
    <phoneticPr fontId="1" type="noConversion"/>
  </si>
  <si>
    <t>C.</t>
    <phoneticPr fontId="1" type="noConversion"/>
  </si>
  <si>
    <t>D.</t>
    <phoneticPr fontId="1" type="noConversion"/>
  </si>
  <si>
    <t>5A.</t>
    <phoneticPr fontId="1" type="noConversion"/>
  </si>
  <si>
    <t>5B.</t>
    <phoneticPr fontId="1" type="noConversion"/>
  </si>
  <si>
    <t>II.</t>
    <phoneticPr fontId="1" type="noConversion"/>
  </si>
  <si>
    <t>6.</t>
    <phoneticPr fontId="1" type="noConversion"/>
  </si>
  <si>
    <t>6A.</t>
    <phoneticPr fontId="1" type="noConversion"/>
  </si>
  <si>
    <t>6B.</t>
    <phoneticPr fontId="1" type="noConversion"/>
  </si>
  <si>
    <t>6C.</t>
    <phoneticPr fontId="1" type="noConversion"/>
  </si>
  <si>
    <t>6D.</t>
    <phoneticPr fontId="1" type="noConversion"/>
  </si>
  <si>
    <t>6E.</t>
    <phoneticPr fontId="1" type="noConversion"/>
  </si>
  <si>
    <t>6F.</t>
    <phoneticPr fontId="1" type="noConversion"/>
  </si>
  <si>
    <t>6G.</t>
    <phoneticPr fontId="1" type="noConversion"/>
  </si>
  <si>
    <t>6H.</t>
    <phoneticPr fontId="1" type="noConversion"/>
  </si>
  <si>
    <t>7.</t>
    <phoneticPr fontId="1" type="noConversion"/>
  </si>
  <si>
    <t>7A.</t>
    <phoneticPr fontId="1" type="noConversion"/>
  </si>
  <si>
    <t>7B.</t>
    <phoneticPr fontId="1" type="noConversion"/>
  </si>
  <si>
    <t>III.</t>
    <phoneticPr fontId="1" type="noConversion"/>
  </si>
  <si>
    <t>8.</t>
    <phoneticPr fontId="1" type="noConversion"/>
  </si>
  <si>
    <t>12.</t>
    <phoneticPr fontId="1" type="noConversion"/>
  </si>
  <si>
    <t>13.</t>
    <phoneticPr fontId="1" type="noConversion"/>
  </si>
  <si>
    <t>1.</t>
    <phoneticPr fontId="1" type="noConversion"/>
  </si>
  <si>
    <t>I.</t>
    <phoneticPr fontId="1" type="noConversion"/>
  </si>
  <si>
    <t>2.</t>
    <phoneticPr fontId="1" type="noConversion"/>
  </si>
  <si>
    <t>3.</t>
    <phoneticPr fontId="1" type="noConversion"/>
  </si>
  <si>
    <t>5.</t>
    <phoneticPr fontId="1" type="noConversion"/>
  </si>
  <si>
    <t>9.</t>
    <phoneticPr fontId="1" type="noConversion"/>
  </si>
  <si>
    <t>10.</t>
    <phoneticPr fontId="1" type="noConversion"/>
  </si>
  <si>
    <t>4.</t>
    <phoneticPr fontId="1" type="noConversion"/>
  </si>
  <si>
    <t>11.</t>
    <phoneticPr fontId="1" type="noConversion"/>
  </si>
  <si>
    <t>I.</t>
    <phoneticPr fontId="1" type="noConversion"/>
  </si>
  <si>
    <t>1.</t>
    <phoneticPr fontId="1" type="noConversion"/>
  </si>
  <si>
    <t>2.</t>
    <phoneticPr fontId="1" type="noConversion"/>
  </si>
  <si>
    <t>3.</t>
    <phoneticPr fontId="1" type="noConversion"/>
  </si>
  <si>
    <t>4.</t>
    <phoneticPr fontId="1" type="noConversion"/>
  </si>
  <si>
    <t>5A.</t>
    <phoneticPr fontId="1" type="noConversion"/>
  </si>
  <si>
    <t>5B.</t>
    <phoneticPr fontId="1" type="noConversion"/>
  </si>
  <si>
    <t>II.</t>
    <phoneticPr fontId="1" type="noConversion"/>
  </si>
  <si>
    <t>6A.</t>
    <phoneticPr fontId="1" type="noConversion"/>
  </si>
  <si>
    <t>6B.</t>
    <phoneticPr fontId="1" type="noConversion"/>
  </si>
  <si>
    <t>6C.</t>
    <phoneticPr fontId="1" type="noConversion"/>
  </si>
  <si>
    <t>6D.</t>
    <phoneticPr fontId="1" type="noConversion"/>
  </si>
  <si>
    <t>6E.</t>
    <phoneticPr fontId="1" type="noConversion"/>
  </si>
  <si>
    <t>6F.</t>
    <phoneticPr fontId="1" type="noConversion"/>
  </si>
  <si>
    <t>6G.</t>
    <phoneticPr fontId="1" type="noConversion"/>
  </si>
  <si>
    <t>6H.</t>
    <phoneticPr fontId="1" type="noConversion"/>
  </si>
  <si>
    <t>7A.</t>
    <phoneticPr fontId="1" type="noConversion"/>
  </si>
  <si>
    <t>7B.</t>
    <phoneticPr fontId="1" type="noConversion"/>
  </si>
  <si>
    <t>III.</t>
    <phoneticPr fontId="1" type="noConversion"/>
  </si>
  <si>
    <t>8.</t>
    <phoneticPr fontId="1" type="noConversion"/>
  </si>
  <si>
    <t>9.</t>
    <phoneticPr fontId="1" type="noConversion"/>
  </si>
  <si>
    <t>10.</t>
    <phoneticPr fontId="1" type="noConversion"/>
  </si>
  <si>
    <t>11.</t>
    <phoneticPr fontId="1" type="noConversion"/>
  </si>
  <si>
    <t>12.</t>
    <phoneticPr fontId="1" type="noConversion"/>
  </si>
  <si>
    <t>13.</t>
    <phoneticPr fontId="1" type="noConversion"/>
  </si>
  <si>
    <r>
      <rPr>
        <sz val="12"/>
        <color theme="1"/>
        <rFont val="新細明體"/>
        <family val="1"/>
        <charset val="136"/>
      </rPr>
      <t>評選員姓名：</t>
    </r>
  </si>
  <si>
    <r>
      <rPr>
        <sz val="12"/>
        <color theme="1"/>
        <rFont val="新細明體"/>
        <family val="1"/>
        <charset val="136"/>
      </rPr>
      <t>探訪日期：</t>
    </r>
  </si>
  <si>
    <r>
      <rPr>
        <sz val="12"/>
        <color theme="1"/>
        <rFont val="新細明體"/>
        <family val="1"/>
        <charset val="136"/>
      </rPr>
      <t>探訪地點：</t>
    </r>
  </si>
  <si>
    <r>
      <rPr>
        <sz val="12"/>
        <color theme="1"/>
        <rFont val="新細明體"/>
        <family val="1"/>
        <charset val="136"/>
      </rPr>
      <t>探訪時間：</t>
    </r>
  </si>
  <si>
    <r>
      <rPr>
        <sz val="12"/>
        <color theme="1"/>
        <rFont val="新細明體"/>
        <family val="1"/>
        <charset val="136"/>
      </rPr>
      <t>旅號：</t>
    </r>
  </si>
  <si>
    <r>
      <rPr>
        <sz val="12"/>
        <color theme="1"/>
        <rFont val="新細明體"/>
        <family val="1"/>
        <charset val="136"/>
      </rPr>
      <t>東九龍第</t>
    </r>
  </si>
  <si>
    <r>
      <rPr>
        <sz val="12"/>
        <color theme="1"/>
        <rFont val="新細明體"/>
        <family val="1"/>
        <charset val="136"/>
      </rPr>
      <t>旅</t>
    </r>
  </si>
  <si>
    <r>
      <rPr>
        <sz val="12"/>
        <color theme="1"/>
        <rFont val="新細明體"/>
        <family val="1"/>
        <charset val="136"/>
      </rPr>
      <t>團別：</t>
    </r>
  </si>
  <si>
    <r>
      <rPr>
        <sz val="12"/>
        <color theme="1"/>
        <rFont val="新細明體"/>
        <family val="1"/>
        <charset val="136"/>
      </rPr>
      <t>團</t>
    </r>
  </si>
  <si>
    <r>
      <rPr>
        <sz val="12"/>
        <color theme="1"/>
        <rFont val="新細明體"/>
        <family val="1"/>
        <charset val="136"/>
      </rPr>
      <t>區別：</t>
    </r>
  </si>
  <si>
    <r>
      <rPr>
        <sz val="12"/>
        <color theme="1"/>
        <rFont val="新細明體"/>
        <family val="1"/>
        <charset val="136"/>
      </rPr>
      <t>主辦機構名稱：</t>
    </r>
  </si>
  <si>
    <r>
      <rPr>
        <sz val="12"/>
        <color theme="1"/>
        <rFont val="新細明體"/>
        <family val="1"/>
        <charset val="136"/>
      </rPr>
      <t>旅部地址：</t>
    </r>
  </si>
  <si>
    <r>
      <rPr>
        <sz val="12"/>
        <color theme="1"/>
        <rFont val="新細明體"/>
        <family val="1"/>
        <charset val="136"/>
      </rPr>
      <t>旅長／旅負責領袖姓名：</t>
    </r>
  </si>
  <si>
    <r>
      <rPr>
        <sz val="12"/>
        <color theme="1"/>
        <rFont val="新細明體"/>
        <family val="1"/>
        <charset val="136"/>
      </rPr>
      <t>聯絡電話：</t>
    </r>
  </si>
  <si>
    <r>
      <rPr>
        <sz val="12"/>
        <color theme="1"/>
        <rFont val="新細明體"/>
        <family val="1"/>
        <charset val="136"/>
      </rPr>
      <t>團長／副團長姓名：</t>
    </r>
  </si>
  <si>
    <r>
      <rPr>
        <sz val="12"/>
        <color theme="1"/>
        <rFont val="新細明體"/>
        <family val="1"/>
        <charset val="136"/>
      </rPr>
      <t>團長／副團長聯絡地址：</t>
    </r>
  </si>
  <si>
    <r>
      <rPr>
        <sz val="12"/>
        <color theme="1"/>
        <rFont val="新細明體"/>
        <family val="1"/>
        <charset val="136"/>
      </rPr>
      <t>集會時間：</t>
    </r>
  </si>
  <si>
    <r>
      <rPr>
        <sz val="12"/>
        <color theme="1"/>
        <rFont val="新細明體"/>
        <family val="1"/>
        <charset val="136"/>
      </rPr>
      <t>次</t>
    </r>
  </si>
  <si>
    <r>
      <rPr>
        <sz val="12"/>
        <color theme="1"/>
        <rFont val="新細明體"/>
        <family val="1"/>
        <charset val="136"/>
      </rPr>
      <t>備註：</t>
    </r>
  </si>
  <si>
    <r>
      <rPr>
        <b/>
        <u/>
        <sz val="18"/>
        <color theme="1"/>
        <rFont val="新細明體"/>
        <family val="1"/>
        <charset val="136"/>
      </rPr>
      <t>團員／領袖人數及團員進度</t>
    </r>
    <phoneticPr fontId="1" type="noConversion"/>
  </si>
  <si>
    <r>
      <rPr>
        <b/>
        <u/>
        <sz val="18"/>
        <color theme="1"/>
        <rFont val="新細明體"/>
        <family val="1"/>
        <charset val="136"/>
      </rPr>
      <t>評分欄</t>
    </r>
    <phoneticPr fontId="1" type="noConversion"/>
  </si>
  <si>
    <r>
      <rPr>
        <b/>
        <sz val="14"/>
        <color theme="1"/>
        <rFont val="新細明體"/>
        <family val="1"/>
        <charset val="136"/>
      </rPr>
      <t>現時團員人數</t>
    </r>
    <phoneticPr fontId="1" type="noConversion"/>
  </si>
  <si>
    <r>
      <rPr>
        <sz val="12"/>
        <color theme="1"/>
        <rFont val="新細明體"/>
        <family val="1"/>
        <charset val="136"/>
      </rPr>
      <t>請選填</t>
    </r>
    <r>
      <rPr>
        <sz val="12"/>
        <color theme="1"/>
        <rFont val="Times New Roman"/>
        <family val="1"/>
      </rPr>
      <t>A, B, C</t>
    </r>
    <r>
      <rPr>
        <sz val="12"/>
        <color theme="1"/>
        <rFont val="新細明體"/>
        <family val="1"/>
        <charset val="136"/>
      </rPr>
      <t>或</t>
    </r>
    <r>
      <rPr>
        <sz val="12"/>
        <color theme="1"/>
        <rFont val="Times New Roman"/>
        <family val="1"/>
      </rPr>
      <t>D</t>
    </r>
    <phoneticPr fontId="1" type="noConversion"/>
  </si>
  <si>
    <r>
      <rPr>
        <sz val="12"/>
        <color theme="1"/>
        <rFont val="新細明體"/>
        <family val="1"/>
        <charset val="136"/>
      </rPr>
      <t>小童軍</t>
    </r>
  </si>
  <si>
    <r>
      <rPr>
        <sz val="12"/>
        <color theme="1"/>
        <rFont val="新細明體"/>
        <family val="1"/>
        <charset val="136"/>
      </rPr>
      <t>幼童軍</t>
    </r>
  </si>
  <si>
    <r>
      <rPr>
        <sz val="12"/>
        <color theme="1"/>
        <rFont val="新細明體"/>
        <family val="1"/>
        <charset val="136"/>
      </rPr>
      <t>童軍</t>
    </r>
  </si>
  <si>
    <r>
      <rPr>
        <sz val="12"/>
        <color theme="1"/>
        <rFont val="新細明體"/>
        <family val="1"/>
        <charset val="136"/>
      </rPr>
      <t>深資童軍</t>
    </r>
  </si>
  <si>
    <r>
      <rPr>
        <sz val="12"/>
        <color theme="1"/>
        <rFont val="新細明體"/>
        <family val="1"/>
        <charset val="136"/>
      </rPr>
      <t>樂行童軍</t>
    </r>
  </si>
  <si>
    <r>
      <t>6-10</t>
    </r>
    <r>
      <rPr>
        <sz val="12"/>
        <color theme="1"/>
        <rFont val="新細明體"/>
        <family val="1"/>
        <charset val="136"/>
      </rPr>
      <t>人</t>
    </r>
  </si>
  <si>
    <r>
      <t>12-15</t>
    </r>
    <r>
      <rPr>
        <sz val="12"/>
        <color theme="1"/>
        <rFont val="新細明體"/>
        <family val="1"/>
        <charset val="136"/>
      </rPr>
      <t>人</t>
    </r>
  </si>
  <si>
    <r>
      <t>6-8</t>
    </r>
    <r>
      <rPr>
        <sz val="12"/>
        <color theme="1"/>
        <rFont val="新細明體"/>
        <family val="1"/>
        <charset val="136"/>
      </rPr>
      <t>人</t>
    </r>
  </si>
  <si>
    <r>
      <t>6-7</t>
    </r>
    <r>
      <rPr>
        <sz val="12"/>
        <color theme="1"/>
        <rFont val="新細明體"/>
        <family val="1"/>
        <charset val="136"/>
      </rPr>
      <t>人</t>
    </r>
  </si>
  <si>
    <r>
      <t>11-15</t>
    </r>
    <r>
      <rPr>
        <sz val="12"/>
        <color theme="1"/>
        <rFont val="新細明體"/>
        <family val="1"/>
        <charset val="136"/>
      </rPr>
      <t>人</t>
    </r>
  </si>
  <si>
    <r>
      <t>16-27</t>
    </r>
    <r>
      <rPr>
        <sz val="12"/>
        <color theme="1"/>
        <rFont val="新細明體"/>
        <family val="1"/>
        <charset val="136"/>
      </rPr>
      <t>人</t>
    </r>
  </si>
  <si>
    <r>
      <t>16-30</t>
    </r>
    <r>
      <rPr>
        <sz val="12"/>
        <color theme="1"/>
        <rFont val="新細明體"/>
        <family val="1"/>
        <charset val="136"/>
      </rPr>
      <t>人</t>
    </r>
  </si>
  <si>
    <r>
      <t>9-11</t>
    </r>
    <r>
      <rPr>
        <sz val="12"/>
        <color theme="1"/>
        <rFont val="新細明體"/>
        <family val="1"/>
        <charset val="136"/>
      </rPr>
      <t>人</t>
    </r>
  </si>
  <si>
    <r>
      <t>8-9</t>
    </r>
    <r>
      <rPr>
        <sz val="12"/>
        <color theme="1"/>
        <rFont val="新細明體"/>
        <family val="1"/>
        <charset val="136"/>
      </rPr>
      <t>人</t>
    </r>
  </si>
  <si>
    <r>
      <t>16-20</t>
    </r>
    <r>
      <rPr>
        <sz val="12"/>
        <color theme="1"/>
        <rFont val="新細明體"/>
        <family val="1"/>
        <charset val="136"/>
      </rPr>
      <t>人</t>
    </r>
  </si>
  <si>
    <r>
      <t>28-39</t>
    </r>
    <r>
      <rPr>
        <sz val="12"/>
        <color theme="1"/>
        <rFont val="新細明體"/>
        <family val="1"/>
        <charset val="136"/>
      </rPr>
      <t>人</t>
    </r>
  </si>
  <si>
    <r>
      <t>31-45</t>
    </r>
    <r>
      <rPr>
        <sz val="12"/>
        <color theme="1"/>
        <rFont val="新細明體"/>
        <family val="1"/>
        <charset val="136"/>
      </rPr>
      <t>人</t>
    </r>
  </si>
  <si>
    <r>
      <t>12-14</t>
    </r>
    <r>
      <rPr>
        <sz val="12"/>
        <color theme="1"/>
        <rFont val="新細明體"/>
        <family val="1"/>
        <charset val="136"/>
      </rPr>
      <t>人</t>
    </r>
  </si>
  <si>
    <r>
      <t>10-11</t>
    </r>
    <r>
      <rPr>
        <sz val="12"/>
        <color theme="1"/>
        <rFont val="新細明體"/>
        <family val="1"/>
        <charset val="136"/>
      </rPr>
      <t>人</t>
    </r>
  </si>
  <si>
    <r>
      <t>21</t>
    </r>
    <r>
      <rPr>
        <sz val="12"/>
        <color theme="1"/>
        <rFont val="新細明體"/>
        <family val="1"/>
        <charset val="136"/>
      </rPr>
      <t>人或以上</t>
    </r>
  </si>
  <si>
    <r>
      <t>40</t>
    </r>
    <r>
      <rPr>
        <sz val="12"/>
        <color theme="1"/>
        <rFont val="新細明體"/>
        <family val="1"/>
        <charset val="136"/>
      </rPr>
      <t>人或以上</t>
    </r>
  </si>
  <si>
    <r>
      <t>46</t>
    </r>
    <r>
      <rPr>
        <sz val="12"/>
        <color theme="1"/>
        <rFont val="新細明體"/>
        <family val="1"/>
        <charset val="136"/>
      </rPr>
      <t>人或以上</t>
    </r>
  </si>
  <si>
    <r>
      <t>15</t>
    </r>
    <r>
      <rPr>
        <sz val="12"/>
        <color theme="1"/>
        <rFont val="新細明體"/>
        <family val="1"/>
        <charset val="136"/>
      </rPr>
      <t>人或以上</t>
    </r>
  </si>
  <si>
    <r>
      <t>12</t>
    </r>
    <r>
      <rPr>
        <sz val="12"/>
        <color theme="1"/>
        <rFont val="新細明體"/>
        <family val="1"/>
        <charset val="136"/>
      </rPr>
      <t>人或以上</t>
    </r>
  </si>
  <si>
    <r>
      <rPr>
        <sz val="12"/>
        <color theme="1"/>
        <rFont val="新細明體"/>
        <family val="1"/>
        <charset val="136"/>
      </rPr>
      <t>沒有增長</t>
    </r>
    <phoneticPr fontId="1" type="noConversion"/>
  </si>
  <si>
    <r>
      <t>1-2</t>
    </r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</si>
  <si>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t>3-4</t>
    </r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</si>
  <si>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t>5-9</t>
    </r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</si>
  <si>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t>10</t>
    </r>
    <r>
      <rPr>
        <sz val="12"/>
        <color theme="1"/>
        <rFont val="新細明體"/>
        <family val="1"/>
        <charset val="136"/>
      </rPr>
      <t>人或以上</t>
    </r>
    <phoneticPr fontId="1" type="noConversion"/>
  </si>
  <si>
    <r>
      <t>0</t>
    </r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</si>
  <si>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t>1 - 2</t>
    </r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</si>
  <si>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t>3 - 4</t>
    </r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</si>
  <si>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t>5 - 6</t>
    </r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</si>
  <si>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t>7</t>
    </r>
    <r>
      <rPr>
        <sz val="12"/>
        <color theme="1"/>
        <rFont val="新細明體"/>
        <family val="1"/>
        <charset val="136"/>
      </rPr>
      <t>人或以上</t>
    </r>
    <phoneticPr fontId="1" type="noConversion"/>
  </si>
  <si>
    <r>
      <t>1</t>
    </r>
    <r>
      <rPr>
        <sz val="12"/>
        <color theme="1"/>
        <rFont val="新細明體"/>
        <family val="1"/>
        <charset val="136"/>
      </rPr>
      <t>位或以下</t>
    </r>
    <phoneticPr fontId="1" type="noConversion"/>
  </si>
  <si>
    <r>
      <t>2 - 3</t>
    </r>
    <r>
      <rPr>
        <sz val="12"/>
        <color theme="1"/>
        <rFont val="新細明體"/>
        <family val="1"/>
        <charset val="136"/>
      </rPr>
      <t>位</t>
    </r>
    <phoneticPr fontId="1" type="noConversion"/>
  </si>
  <si>
    <r>
      <t>4 - 5</t>
    </r>
    <r>
      <rPr>
        <sz val="12"/>
        <color theme="1"/>
        <rFont val="新細明體"/>
        <family val="1"/>
        <charset val="136"/>
      </rPr>
      <t>位</t>
    </r>
    <phoneticPr fontId="1" type="noConversion"/>
  </si>
  <si>
    <r>
      <t>6</t>
    </r>
    <r>
      <rPr>
        <sz val="12"/>
        <color theme="1"/>
        <rFont val="新細明體"/>
        <family val="1"/>
        <charset val="136"/>
      </rPr>
      <t>位或以上</t>
    </r>
    <phoneticPr fontId="1" type="noConversion"/>
  </si>
  <si>
    <r>
      <rPr>
        <sz val="12"/>
        <color theme="1"/>
        <rFont val="新細明體"/>
        <family val="1"/>
        <charset val="136"/>
      </rPr>
      <t>考獲獎章數目
（不應包括</t>
    </r>
    <r>
      <rPr>
        <sz val="12"/>
        <color theme="1"/>
        <rFont val="Times New Roman"/>
        <family val="1"/>
      </rPr>
      <t>5B</t>
    </r>
    <r>
      <rPr>
        <sz val="12"/>
        <color theme="1"/>
        <rFont val="新細明體"/>
        <family val="1"/>
        <charset val="136"/>
      </rPr>
      <t>項內人數）</t>
    </r>
    <phoneticPr fontId="1" type="noConversion"/>
  </si>
  <si>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</si>
  <si>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rPr>
        <sz val="12"/>
        <color theme="1"/>
        <rFont val="新細明體"/>
        <family val="1"/>
        <charset val="136"/>
      </rPr>
      <t>人數</t>
    </r>
  </si>
  <si>
    <r>
      <rPr>
        <sz val="12"/>
        <color theme="1"/>
        <rFont val="新細明體"/>
        <family val="1"/>
        <charset val="136"/>
      </rPr>
      <t>共</t>
    </r>
    <phoneticPr fontId="1" type="noConversion"/>
  </si>
  <si>
    <r>
      <rPr>
        <b/>
        <u/>
        <sz val="18"/>
        <color theme="1"/>
        <rFont val="新細明體"/>
        <family val="1"/>
        <charset val="136"/>
      </rPr>
      <t>團務管理及領袖發展</t>
    </r>
    <phoneticPr fontId="1" type="noConversion"/>
  </si>
  <si>
    <r>
      <rPr>
        <b/>
        <sz val="14"/>
        <color theme="1"/>
        <rFont val="新細明體"/>
        <family val="1"/>
        <charset val="136"/>
      </rPr>
      <t>團務管理</t>
    </r>
    <phoneticPr fontId="1" type="noConversion"/>
  </si>
  <si>
    <r>
      <rPr>
        <sz val="14"/>
        <color theme="1"/>
        <rFont val="新細明體"/>
        <family val="1"/>
        <charset val="136"/>
      </rPr>
      <t>評語</t>
    </r>
  </si>
  <si>
    <r>
      <rPr>
        <sz val="12"/>
        <color theme="1"/>
        <rFont val="新細明體"/>
        <family val="1"/>
        <charset val="136"/>
      </rPr>
      <t>請選填</t>
    </r>
    <r>
      <rPr>
        <sz val="12"/>
        <color theme="1"/>
        <rFont val="Times New Roman"/>
        <family val="1"/>
      </rPr>
      <t>A,B</t>
    </r>
    <r>
      <rPr>
        <sz val="12"/>
        <color theme="1"/>
        <rFont val="新細明體"/>
        <family val="1"/>
        <charset val="136"/>
      </rPr>
      <t>或</t>
    </r>
    <r>
      <rPr>
        <sz val="12"/>
        <color theme="1"/>
        <rFont val="Times New Roman"/>
        <family val="1"/>
      </rPr>
      <t>C</t>
    </r>
    <phoneticPr fontId="1" type="noConversion"/>
  </si>
  <si>
    <r>
      <rPr>
        <sz val="12"/>
        <color theme="1"/>
        <rFont val="新細明體"/>
        <family val="1"/>
        <charset val="136"/>
      </rPr>
      <t>成員個人紀錄及完成</t>
    </r>
    <r>
      <rPr>
        <sz val="12"/>
        <color theme="1"/>
        <rFont val="Times New Roman"/>
        <family val="1"/>
      </rPr>
      <t xml:space="preserve">YMIS </t>
    </r>
    <r>
      <rPr>
        <sz val="12"/>
        <color theme="1"/>
        <rFont val="新細明體"/>
        <family val="1"/>
        <charset val="136"/>
      </rPr>
      <t>系統</t>
    </r>
    <r>
      <rPr>
        <sz val="12"/>
        <color theme="1"/>
        <rFont val="Times New Roman"/>
        <family val="1"/>
      </rPr>
      <t xml:space="preserve"> </t>
    </r>
    <phoneticPr fontId="1" type="noConversion"/>
  </si>
  <si>
    <r>
      <t>A.</t>
    </r>
    <r>
      <rPr>
        <sz val="12"/>
        <color theme="1"/>
        <rFont val="新細明體"/>
        <family val="1"/>
        <charset val="136"/>
      </rPr>
      <t>無</t>
    </r>
  </si>
  <si>
    <r>
      <t>B.</t>
    </r>
    <r>
      <rPr>
        <sz val="12"/>
        <color theme="1"/>
        <rFont val="新細明體"/>
        <family val="1"/>
        <charset val="136"/>
      </rPr>
      <t>有</t>
    </r>
  </si>
  <si>
    <r>
      <t>C.</t>
    </r>
    <r>
      <rPr>
        <sz val="12"/>
        <color theme="1"/>
        <rFont val="新細明體"/>
        <family val="1"/>
        <charset val="136"/>
      </rPr>
      <t>詳盡</t>
    </r>
  </si>
  <si>
    <r>
      <rPr>
        <sz val="12"/>
        <color theme="1"/>
        <rFont val="新細明體"/>
        <family val="1"/>
        <charset val="136"/>
      </rPr>
      <t>集會／出席紀錄</t>
    </r>
    <phoneticPr fontId="1" type="noConversion"/>
  </si>
  <si>
    <r>
      <rPr>
        <sz val="12"/>
        <color theme="1"/>
        <rFont val="新細明體"/>
        <family val="1"/>
        <charset val="136"/>
      </rPr>
      <t>活動／訓練行事曆</t>
    </r>
    <phoneticPr fontId="1" type="noConversion"/>
  </si>
  <si>
    <r>
      <rPr>
        <sz val="12"/>
        <color theme="1"/>
        <rFont val="新細明體"/>
        <family val="1"/>
        <charset val="136"/>
      </rPr>
      <t>收支賬目紀錄</t>
    </r>
    <phoneticPr fontId="1" type="noConversion"/>
  </si>
  <si>
    <r>
      <rPr>
        <sz val="12"/>
        <color theme="1"/>
        <rFont val="新細明體"/>
        <family val="1"/>
        <charset val="136"/>
      </rPr>
      <t>物資器材紀錄</t>
    </r>
    <phoneticPr fontId="1" type="noConversion"/>
  </si>
  <si>
    <r>
      <rPr>
        <sz val="12"/>
        <color theme="1"/>
        <rFont val="新細明體"/>
        <family val="1"/>
        <charset val="136"/>
      </rPr>
      <t>年度財政結算報告</t>
    </r>
    <phoneticPr fontId="1" type="noConversion"/>
  </si>
  <si>
    <r>
      <rPr>
        <sz val="12"/>
        <color theme="1"/>
        <rFont val="新細明體"/>
        <family val="1"/>
        <charset val="136"/>
      </rPr>
      <t>訓練及參考資料蒐集</t>
    </r>
    <phoneticPr fontId="1" type="noConversion"/>
  </si>
  <si>
    <r>
      <rPr>
        <b/>
        <sz val="14"/>
        <color theme="1"/>
        <rFont val="新細明體"/>
        <family val="1"/>
        <charset val="136"/>
      </rPr>
      <t>領袖發展</t>
    </r>
    <phoneticPr fontId="1" type="noConversion"/>
  </si>
  <si>
    <r>
      <rPr>
        <sz val="12"/>
        <color theme="1"/>
        <rFont val="新細明體"/>
        <family val="1"/>
        <charset val="136"/>
      </rPr>
      <t>姓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新細明體"/>
        <family val="1"/>
        <charset val="136"/>
      </rPr>
      <t>名</t>
    </r>
  </si>
  <si>
    <r>
      <rPr>
        <sz val="12"/>
        <color theme="1"/>
        <rFont val="新細明體"/>
        <family val="1"/>
        <charset val="136"/>
      </rPr>
      <t>訓練課程／工作坊名稱</t>
    </r>
    <phoneticPr fontId="1" type="noConversion"/>
  </si>
  <si>
    <r>
      <rPr>
        <sz val="12"/>
        <color theme="1"/>
        <rFont val="新細明體"/>
        <family val="1"/>
        <charset val="136"/>
      </rPr>
      <t>獲得年月
（月／年）</t>
    </r>
    <phoneticPr fontId="1" type="noConversion"/>
  </si>
  <si>
    <r>
      <rPr>
        <sz val="12"/>
        <color theme="1"/>
        <rFont val="新細明體"/>
        <family val="1"/>
        <charset val="136"/>
      </rPr>
      <t>共</t>
    </r>
  </si>
  <si>
    <r>
      <rPr>
        <sz val="12"/>
        <color theme="1"/>
        <rFont val="新細明體"/>
        <family val="1"/>
        <charset val="136"/>
      </rPr>
      <t>人次</t>
    </r>
  </si>
  <si>
    <r>
      <rPr>
        <sz val="12"/>
        <color theme="1"/>
        <rFont val="新細明體"/>
        <family val="1"/>
        <charset val="136"/>
      </rPr>
      <t>獲得年份</t>
    </r>
  </si>
  <si>
    <r>
      <rPr>
        <sz val="12"/>
        <color theme="1"/>
        <rFont val="新細明體"/>
        <family val="1"/>
        <charset val="136"/>
      </rPr>
      <t>人</t>
    </r>
  </si>
  <si>
    <r>
      <rPr>
        <b/>
        <u/>
        <sz val="18"/>
        <color theme="1"/>
        <rFont val="新細明體"/>
        <family val="1"/>
        <charset val="136"/>
      </rPr>
      <t>活動、訓練及服務</t>
    </r>
    <phoneticPr fontId="1" type="noConversion"/>
  </si>
  <si>
    <r>
      <rPr>
        <sz val="14"/>
        <color theme="1"/>
        <rFont val="新細明體"/>
        <family val="1"/>
        <charset val="136"/>
      </rPr>
      <t>備註（進度）</t>
    </r>
  </si>
  <si>
    <r>
      <rPr>
        <sz val="14"/>
        <color theme="1"/>
        <rFont val="新細明體"/>
        <family val="1"/>
        <charset val="136"/>
      </rPr>
      <t>評語：</t>
    </r>
  </si>
  <si>
    <r>
      <rPr>
        <sz val="14"/>
        <color theme="1"/>
        <rFont val="新細明體"/>
        <family val="1"/>
        <charset val="136"/>
      </rPr>
      <t>評分：</t>
    </r>
  </si>
  <si>
    <r>
      <t xml:space="preserve">A.   </t>
    </r>
    <r>
      <rPr>
        <sz val="14"/>
        <color theme="1"/>
        <rFont val="新細明體"/>
        <family val="1"/>
        <charset val="136"/>
      </rPr>
      <t>有明確主題（但無配套的活動）。</t>
    </r>
  </si>
  <si>
    <r>
      <t xml:space="preserve">B.   </t>
    </r>
    <r>
      <rPr>
        <sz val="14"/>
        <color theme="1"/>
        <rFont val="新細明體"/>
        <family val="1"/>
        <charset val="136"/>
      </rPr>
      <t>有明確主題（配套的活動已進行中）。</t>
    </r>
  </si>
  <si>
    <r>
      <t xml:space="preserve">C.   </t>
    </r>
    <r>
      <rPr>
        <sz val="14"/>
        <color theme="1"/>
        <rFont val="新細明體"/>
        <family val="1"/>
        <charset val="136"/>
      </rPr>
      <t>已完成主題工作。</t>
    </r>
  </si>
  <si>
    <r>
      <t xml:space="preserve">D.   </t>
    </r>
    <r>
      <rPr>
        <sz val="14"/>
        <color theme="1"/>
        <rFont val="新細明體"/>
        <family val="1"/>
        <charset val="136"/>
      </rPr>
      <t>完滿完成主題工作，成效顯著。</t>
    </r>
  </si>
  <si>
    <r>
      <rPr>
        <sz val="12"/>
        <color theme="1"/>
        <rFont val="新細明體"/>
        <family val="1"/>
        <charset val="136"/>
      </rPr>
      <t>日期（日／月／年）</t>
    </r>
  </si>
  <si>
    <r>
      <rPr>
        <sz val="12"/>
        <color theme="1"/>
        <rFont val="新細明體"/>
        <family val="1"/>
        <charset val="136"/>
      </rPr>
      <t>活動名稱</t>
    </r>
  </si>
  <si>
    <r>
      <rPr>
        <sz val="12"/>
        <color theme="1"/>
        <rFont val="新細明體"/>
        <family val="1"/>
        <charset val="136"/>
      </rPr>
      <t>團員參加人數</t>
    </r>
  </si>
  <si>
    <r>
      <rPr>
        <sz val="12"/>
        <color theme="1"/>
        <rFont val="新細明體"/>
        <family val="1"/>
        <charset val="136"/>
      </rPr>
      <t>項</t>
    </r>
  </si>
  <si>
    <r>
      <rPr>
        <sz val="12"/>
        <color theme="1"/>
        <rFont val="新細明體"/>
        <family val="1"/>
        <charset val="136"/>
      </rPr>
      <t>項</t>
    </r>
    <phoneticPr fontId="1" type="noConversion"/>
  </si>
  <si>
    <r>
      <rPr>
        <sz val="12"/>
        <color theme="1"/>
        <rFont val="新細明體"/>
        <family val="1"/>
        <charset val="136"/>
      </rPr>
      <t>參考項目：</t>
    </r>
    <phoneticPr fontId="1" type="noConversion"/>
  </si>
  <si>
    <r>
      <rPr>
        <sz val="12"/>
        <color theme="1"/>
        <rFont val="新細明體"/>
        <family val="1"/>
        <charset val="136"/>
      </rPr>
      <t>得分</t>
    </r>
    <phoneticPr fontId="1" type="noConversion"/>
  </si>
  <si>
    <r>
      <rPr>
        <sz val="12"/>
        <color theme="1"/>
        <rFont val="新細明體"/>
        <family val="1"/>
        <charset val="136"/>
      </rPr>
      <t>進行升旗及降旗儀式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新細明體"/>
        <family val="1"/>
        <charset val="136"/>
      </rPr>
      <t>不適用於小童軍支部，評審者應按其特性作出適當的調整。</t>
    </r>
    <r>
      <rPr>
        <sz val="12"/>
        <color theme="1"/>
        <rFont val="Times New Roman"/>
        <family val="1"/>
      </rPr>
      <t>)</t>
    </r>
    <r>
      <rPr>
        <sz val="12"/>
        <color theme="1"/>
        <rFont val="新細明體"/>
        <family val="1"/>
        <charset val="136"/>
      </rPr>
      <t>、
穿著整齊制服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新細明體"/>
        <family val="1"/>
        <charset val="136"/>
      </rPr>
      <t>包括成員及領袖</t>
    </r>
    <r>
      <rPr>
        <sz val="12"/>
        <color theme="1"/>
        <rFont val="Times New Roman"/>
        <family val="1"/>
      </rPr>
      <t xml:space="preserve">) </t>
    </r>
    <r>
      <rPr>
        <sz val="12"/>
        <color theme="1"/>
        <rFont val="新細明體"/>
        <family val="1"/>
        <charset val="136"/>
      </rPr>
      <t>（最高得</t>
    </r>
    <r>
      <rPr>
        <sz val="12"/>
        <color theme="1"/>
        <rFont val="Times New Roman"/>
        <family val="1"/>
      </rPr>
      <t>2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</si>
  <si>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領袖及成員的出席率達</t>
    </r>
    <r>
      <rPr>
        <sz val="12"/>
        <color theme="1"/>
        <rFont val="Times New Roman"/>
        <family val="1"/>
      </rPr>
      <t>80%</t>
    </r>
    <r>
      <rPr>
        <sz val="12"/>
        <color theme="1"/>
        <rFont val="新細明體"/>
        <family val="1"/>
        <charset val="136"/>
      </rPr>
      <t>以上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新細明體"/>
        <family val="1"/>
        <charset val="136"/>
      </rPr>
      <t>（最高得</t>
    </r>
    <r>
      <rPr>
        <sz val="12"/>
        <color theme="1"/>
        <rFont val="Times New Roman"/>
        <family val="1"/>
      </rPr>
      <t>2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</si>
  <si>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程序能順利進行及器材能獲適當的運用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新細明體"/>
        <family val="1"/>
        <charset val="136"/>
      </rPr>
      <t>（最高得</t>
    </r>
    <r>
      <rPr>
        <sz val="12"/>
        <color theme="1"/>
        <rFont val="Times New Roman"/>
        <family val="1"/>
      </rPr>
      <t>2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</si>
  <si>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團員集會時的表現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新細明體"/>
        <family val="1"/>
        <charset val="136"/>
      </rPr>
      <t>積極、活躍、有禮及團隊合作精神</t>
    </r>
    <r>
      <rPr>
        <sz val="12"/>
        <color theme="1"/>
        <rFont val="Times New Roman"/>
        <family val="1"/>
      </rPr>
      <t xml:space="preserve">) </t>
    </r>
    <r>
      <rPr>
        <sz val="12"/>
        <color theme="1"/>
        <rFont val="新細明體"/>
        <family val="1"/>
        <charset val="136"/>
      </rPr>
      <t>（最高得</t>
    </r>
    <r>
      <rPr>
        <sz val="12"/>
        <color theme="1"/>
        <rFont val="Times New Roman"/>
        <family val="1"/>
      </rPr>
      <t>4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</si>
  <si>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分</t>
    </r>
    <phoneticPr fontId="1" type="noConversion"/>
  </si>
  <si>
    <r>
      <rPr>
        <sz val="18"/>
        <color theme="1"/>
        <rFont val="新細明體"/>
        <family val="1"/>
        <charset val="136"/>
      </rPr>
      <t>完</t>
    </r>
  </si>
  <si>
    <r>
      <rPr>
        <sz val="14"/>
        <color theme="1"/>
        <rFont val="新細明體"/>
        <family val="1"/>
        <charset val="136"/>
      </rPr>
      <t>香港童軍總會東九龍地域</t>
    </r>
    <phoneticPr fontId="1" type="noConversion"/>
  </si>
  <si>
    <r>
      <rPr>
        <sz val="14"/>
        <color theme="1"/>
        <rFont val="新細明體"/>
        <family val="1"/>
        <charset val="136"/>
      </rPr>
      <t>旅團獎勵計劃</t>
    </r>
    <phoneticPr fontId="1" type="noConversion"/>
  </si>
  <si>
    <r>
      <rPr>
        <sz val="12"/>
        <color theme="1"/>
        <rFont val="新細明體"/>
        <family val="1"/>
        <charset val="136"/>
      </rPr>
      <t>評選期內共集會</t>
    </r>
    <r>
      <rPr>
        <sz val="12"/>
        <color theme="1"/>
        <rFont val="微軟正黑體"/>
        <family val="1"/>
        <charset val="136"/>
      </rPr>
      <t>：</t>
    </r>
    <phoneticPr fontId="1" type="noConversion"/>
  </si>
  <si>
    <r>
      <rPr>
        <sz val="12"/>
        <color theme="1"/>
        <rFont val="新細明體"/>
        <family val="1"/>
        <charset val="136"/>
      </rPr>
      <t>團務會議紀錄</t>
    </r>
    <r>
      <rPr>
        <sz val="12"/>
        <color theme="1"/>
        <rFont val="Times New Roman"/>
        <family val="1"/>
      </rPr>
      <t xml:space="preserve"> 
</t>
    </r>
    <r>
      <rPr>
        <sz val="8"/>
        <color theme="1"/>
        <rFont val="新細明體"/>
        <family val="1"/>
        <charset val="136"/>
      </rPr>
      <t>（要獲取最高分數必須保存三次或以上會議記錄）</t>
    </r>
    <phoneticPr fontId="1" type="noConversion"/>
  </si>
  <si>
    <r>
      <rPr>
        <b/>
        <sz val="14"/>
        <color theme="1"/>
        <rFont val="新細明體"/>
        <family val="1"/>
        <charset val="136"/>
      </rPr>
      <t>考獲進度性獎章人數</t>
    </r>
    <r>
      <rPr>
        <b/>
        <sz val="14"/>
        <color theme="1"/>
        <rFont val="Times New Roman"/>
        <family val="1"/>
      </rPr>
      <t xml:space="preserve">  (</t>
    </r>
    <r>
      <rPr>
        <b/>
        <sz val="14"/>
        <color theme="1"/>
        <rFont val="新細明體"/>
        <family val="1"/>
        <charset val="136"/>
      </rPr>
      <t>請於下表內填寫已獲簽發獎章或證書之人數</t>
    </r>
    <r>
      <rPr>
        <b/>
        <sz val="14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</si>
  <si>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新細明體"/>
        <family val="1"/>
        <charset val="136"/>
      </rPr>
      <t xml:space="preserve">獲本支部進度性獎章名稱（會員章除外）
</t>
    </r>
    <r>
      <rPr>
        <sz val="10"/>
        <color theme="1"/>
        <rFont val="新細明體"/>
        <family val="1"/>
        <charset val="136"/>
      </rPr>
      <t>小童軍支部（每</t>
    </r>
    <r>
      <rPr>
        <sz val="10"/>
        <color theme="1"/>
        <rFont val="Times New Roman"/>
        <family val="1"/>
      </rPr>
      <t>1</t>
    </r>
    <r>
      <rPr>
        <sz val="10"/>
        <color theme="1"/>
        <rFont val="新細明體"/>
        <family val="1"/>
        <charset val="136"/>
      </rPr>
      <t>人得</t>
    </r>
    <r>
      <rPr>
        <sz val="10"/>
        <color theme="1"/>
        <rFont val="Times New Roman"/>
        <family val="1"/>
      </rPr>
      <t>1</t>
    </r>
    <r>
      <rPr>
        <sz val="10"/>
        <color theme="1"/>
        <rFont val="新細明體"/>
        <family val="1"/>
        <charset val="136"/>
      </rPr>
      <t>分，最高</t>
    </r>
    <r>
      <rPr>
        <sz val="10"/>
        <color theme="1"/>
        <rFont val="Times New Roman"/>
        <family val="1"/>
      </rPr>
      <t>10</t>
    </r>
    <r>
      <rPr>
        <sz val="10"/>
        <color theme="1"/>
        <rFont val="新細明體"/>
        <family val="1"/>
        <charset val="136"/>
      </rPr>
      <t>分）</t>
    </r>
    <r>
      <rPr>
        <sz val="9"/>
        <color theme="1"/>
        <rFont val="新細明體"/>
        <family val="1"/>
        <charset val="136"/>
      </rPr>
      <t xml:space="preserve">
</t>
    </r>
    <r>
      <rPr>
        <sz val="10"/>
        <color theme="1"/>
        <rFont val="新細明體"/>
        <family val="1"/>
        <charset val="136"/>
      </rPr>
      <t>幼童軍支部（每</t>
    </r>
    <r>
      <rPr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人得</t>
    </r>
    <r>
      <rPr>
        <sz val="10"/>
        <color theme="1"/>
        <rFont val="Times New Roman"/>
        <family val="1"/>
      </rPr>
      <t>1</t>
    </r>
    <r>
      <rPr>
        <sz val="10"/>
        <color theme="1"/>
        <rFont val="新細明體"/>
        <family val="1"/>
        <charset val="136"/>
      </rPr>
      <t>分，最高</t>
    </r>
    <r>
      <rPr>
        <sz val="10"/>
        <color theme="1"/>
        <rFont val="Times New Roman"/>
        <family val="1"/>
      </rPr>
      <t>10</t>
    </r>
    <r>
      <rPr>
        <sz val="10"/>
        <color theme="1"/>
        <rFont val="新細明體"/>
        <family val="1"/>
        <charset val="136"/>
      </rPr>
      <t>分）
童軍支部及深資童軍支部（每</t>
    </r>
    <r>
      <rPr>
        <sz val="10"/>
        <color theme="1"/>
        <rFont val="Times New Roman"/>
        <family val="1"/>
      </rPr>
      <t>1</t>
    </r>
    <r>
      <rPr>
        <sz val="10"/>
        <color theme="1"/>
        <rFont val="新細明體"/>
        <family val="1"/>
        <charset val="136"/>
      </rPr>
      <t>人得</t>
    </r>
    <r>
      <rPr>
        <sz val="10"/>
        <color theme="1"/>
        <rFont val="Times New Roman"/>
        <family val="1"/>
      </rPr>
      <t>1</t>
    </r>
    <r>
      <rPr>
        <sz val="10"/>
        <color theme="1"/>
        <rFont val="新細明體"/>
        <family val="1"/>
        <charset val="136"/>
      </rPr>
      <t>分，最高</t>
    </r>
    <r>
      <rPr>
        <sz val="10"/>
        <color theme="1"/>
        <rFont val="Times New Roman"/>
        <family val="1"/>
      </rPr>
      <t>10</t>
    </r>
    <r>
      <rPr>
        <sz val="10"/>
        <color theme="1"/>
        <rFont val="新細明體"/>
        <family val="1"/>
        <charset val="136"/>
      </rPr>
      <t>分）
樂行童軍支部（每</t>
    </r>
    <r>
      <rPr>
        <sz val="10"/>
        <color theme="1"/>
        <rFont val="Times New Roman"/>
        <family val="1"/>
      </rPr>
      <t>1</t>
    </r>
    <r>
      <rPr>
        <sz val="10"/>
        <color theme="1"/>
        <rFont val="新細明體"/>
        <family val="1"/>
        <charset val="136"/>
      </rPr>
      <t>人得</t>
    </r>
    <r>
      <rPr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分，最高</t>
    </r>
    <r>
      <rPr>
        <sz val="10"/>
        <color theme="1"/>
        <rFont val="Times New Roman"/>
        <family val="1"/>
      </rPr>
      <t>10</t>
    </r>
    <r>
      <rPr>
        <sz val="10"/>
        <color theme="1"/>
        <rFont val="新細明體"/>
        <family val="1"/>
        <charset val="136"/>
      </rPr>
      <t xml:space="preserve">分）
</t>
    </r>
    <r>
      <rPr>
        <sz val="10"/>
        <color theme="1"/>
        <rFont val="Times New Roman"/>
        <family val="1"/>
      </rPr>
      <t>[</t>
    </r>
    <r>
      <rPr>
        <sz val="10"/>
        <color theme="1"/>
        <rFont val="新細明體"/>
        <family val="1"/>
        <charset val="136"/>
      </rPr>
      <t>深資童軍段章可於本項填寫</t>
    </r>
    <r>
      <rPr>
        <sz val="10"/>
        <color theme="1"/>
        <rFont val="Times New Roman"/>
        <family val="1"/>
      </rPr>
      <t>]</t>
    </r>
    <phoneticPr fontId="1" type="noConversion"/>
  </si>
  <si>
    <t>獲本支部最高獎章名稱</t>
    <phoneticPr fontId="1" type="noConversion"/>
  </si>
  <si>
    <t>進步章第四步／金紫荊獎章／總領袖獎章／榮譽童軍獎章／貝登堡獎章</t>
    <phoneticPr fontId="1" type="noConversion"/>
  </si>
  <si>
    <r>
      <rPr>
        <sz val="12"/>
        <color theme="1"/>
        <rFont val="新細明體"/>
        <family val="1"/>
        <charset val="136"/>
      </rPr>
      <t>（幼童軍支部分數以</t>
    </r>
    <r>
      <rPr>
        <sz val="12"/>
        <color theme="1"/>
        <rFont val="Times New Roman"/>
        <family val="1"/>
      </rPr>
      <t>0.5</t>
    </r>
    <r>
      <rPr>
        <sz val="12"/>
        <color theme="1"/>
        <rFont val="新細明體"/>
        <family val="1"/>
        <charset val="136"/>
      </rPr>
      <t>倍計算；樂行童軍支部分數以</t>
    </r>
    <r>
      <rPr>
        <sz val="12"/>
        <color theme="1"/>
        <rFont val="Times New Roman"/>
        <family val="1"/>
      </rPr>
      <t>2</t>
    </r>
    <r>
      <rPr>
        <sz val="12"/>
        <color theme="1"/>
        <rFont val="新細明體"/>
        <family val="1"/>
        <charset val="136"/>
      </rPr>
      <t>倍計算）</t>
    </r>
    <phoneticPr fontId="1" type="noConversion"/>
  </si>
  <si>
    <t>已獲得或完成所屬支部的木章或
高級在職訓練審核證書</t>
    <phoneticPr fontId="1" type="noConversion"/>
  </si>
  <si>
    <r>
      <t xml:space="preserve">完成認可訓練班之領袖人數
</t>
    </r>
    <r>
      <rPr>
        <b/>
        <sz val="13"/>
        <color theme="1"/>
        <rFont val="新細明體"/>
        <family val="1"/>
        <charset val="136"/>
      </rPr>
      <t>（任何由本會於本年度舉辦之領袖訓練班／工作坊）</t>
    </r>
    <phoneticPr fontId="1" type="noConversion"/>
  </si>
  <si>
    <r>
      <t>團內持有木章及委任證書之領袖人數</t>
    </r>
    <r>
      <rPr>
        <b/>
        <sz val="13"/>
        <color theme="1"/>
        <rFont val="新細明體"/>
        <family val="1"/>
        <charset val="136"/>
      </rPr>
      <t>（已委任的制服領袖）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</si>
  <si>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團週年主題／目標：
</t>
    </r>
    <r>
      <rPr>
        <b/>
        <sz val="13"/>
        <color theme="1"/>
        <rFont val="新細明體"/>
        <family val="1"/>
        <charset val="136"/>
      </rPr>
      <t>（要獲取最高分數必須有三個月的活動及訓練項目配合才可）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</si>
  <si>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團舉辦之非經常性集會活動（例如：參觀、露營、社區研習等）
</t>
    </r>
    <r>
      <rPr>
        <b/>
        <sz val="13"/>
        <color theme="1"/>
        <rFont val="新細明體"/>
        <family val="1"/>
        <charset val="136"/>
      </rPr>
      <t>【只限已向區會申報之項目】</t>
    </r>
    <r>
      <rPr>
        <b/>
        <sz val="13"/>
        <color theme="1"/>
        <rFont val="Times New Roman"/>
        <family val="1"/>
      </rPr>
      <t xml:space="preserve"> 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</si>
  <si>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曾參與之童軍服務（包括本會及外界舉行的服務）                                                   </t>
    </r>
    <r>
      <rPr>
        <b/>
        <sz val="13"/>
        <color theme="1"/>
        <rFont val="新細明體"/>
        <family val="1"/>
        <charset val="136"/>
      </rPr>
      <t>【只限已向區會申報之項目】</t>
    </r>
    <r>
      <rPr>
        <b/>
        <sz val="14"/>
        <color theme="1"/>
        <rFont val="新細明體"/>
        <family val="1"/>
        <charset val="136"/>
      </rPr>
      <t xml:space="preserve">
</t>
    </r>
    <r>
      <rPr>
        <b/>
        <sz val="13"/>
        <color theme="1"/>
        <rFont val="新細明體"/>
        <family val="1"/>
        <charset val="136"/>
      </rPr>
      <t>（小童軍支部及樂行童軍支部可混合本項和第</t>
    </r>
    <r>
      <rPr>
        <b/>
        <sz val="13"/>
        <color theme="1"/>
        <rFont val="Times New Roman"/>
        <family val="1"/>
      </rPr>
      <t>11</t>
    </r>
    <r>
      <rPr>
        <b/>
        <sz val="13"/>
        <color theme="1"/>
        <rFont val="新細明體"/>
        <family val="1"/>
        <charset val="136"/>
      </rPr>
      <t>項合併填寫）</t>
    </r>
    <r>
      <rPr>
        <b/>
        <sz val="14"/>
        <color theme="1"/>
        <rFont val="Times New Roman"/>
        <family val="1"/>
      </rPr>
      <t xml:space="preserve"> </t>
    </r>
    <phoneticPr fontId="1" type="noConversion"/>
  </si>
  <si>
    <r>
      <rPr>
        <b/>
        <sz val="14"/>
        <color theme="1"/>
        <rFont val="新細明體"/>
        <family val="1"/>
        <charset val="136"/>
      </rPr>
      <t>參與區、地域及總會之活動或訓練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新細明體"/>
        <family val="1"/>
        <charset val="136"/>
      </rPr>
      <t xml:space="preserve">（不包括比賽）
</t>
    </r>
    <r>
      <rPr>
        <b/>
        <sz val="13"/>
        <color theme="1"/>
        <rFont val="新細明體"/>
        <family val="1"/>
        <charset val="136"/>
      </rPr>
      <t>（小童軍支部及樂行童軍支部可混合本項和第</t>
    </r>
    <r>
      <rPr>
        <b/>
        <sz val="13"/>
        <color theme="1"/>
        <rFont val="Times New Roman"/>
        <family val="1"/>
      </rPr>
      <t>10</t>
    </r>
    <r>
      <rPr>
        <b/>
        <sz val="13"/>
        <color theme="1"/>
        <rFont val="新細明體"/>
        <family val="1"/>
        <charset val="136"/>
      </rPr>
      <t>項合併填寫）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</si>
  <si>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參加比賽（以童軍身份名義參與本會及外界舉行的比賽）
</t>
    </r>
    <r>
      <rPr>
        <b/>
        <sz val="13"/>
        <color theme="1"/>
        <rFont val="新細明體"/>
        <family val="1"/>
        <charset val="136"/>
      </rPr>
      <t>【只限已向區會申報之項目】</t>
    </r>
    <phoneticPr fontId="1" type="noConversion"/>
  </si>
  <si>
    <r>
      <rPr>
        <b/>
        <sz val="14"/>
        <color theme="1"/>
        <rFont val="新細明體"/>
        <family val="1"/>
        <charset val="136"/>
      </rPr>
      <t>集會整體表現</t>
    </r>
    <phoneticPr fontId="1" type="noConversion"/>
  </si>
  <si>
    <r>
      <rPr>
        <b/>
        <sz val="14"/>
        <color theme="1"/>
        <rFont val="新細明體"/>
        <family val="1"/>
        <charset val="136"/>
      </rPr>
      <t>團員／領袖人數及團員進度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新細明體"/>
        <family val="1"/>
        <charset val="136"/>
      </rPr>
      <t>（</t>
    </r>
    <r>
      <rPr>
        <b/>
        <sz val="14"/>
        <color theme="1"/>
        <rFont val="Times New Roman"/>
        <family val="1"/>
      </rPr>
      <t>30%</t>
    </r>
    <r>
      <rPr>
        <b/>
        <sz val="14"/>
        <color theme="1"/>
        <rFont val="新細明體"/>
        <family val="1"/>
        <charset val="136"/>
      </rPr>
      <t>）</t>
    </r>
    <phoneticPr fontId="1" type="noConversion"/>
  </si>
  <si>
    <r>
      <rPr>
        <sz val="12"/>
        <color theme="1"/>
        <rFont val="新細明體"/>
        <family val="1"/>
        <charset val="136"/>
      </rPr>
      <t>項目</t>
    </r>
    <phoneticPr fontId="1" type="noConversion"/>
  </si>
  <si>
    <r>
      <rPr>
        <sz val="12"/>
        <color theme="1"/>
        <rFont val="新細明體"/>
        <family val="1"/>
        <charset val="136"/>
      </rPr>
      <t>分數</t>
    </r>
  </si>
  <si>
    <r>
      <rPr>
        <sz val="12"/>
        <color theme="1"/>
        <rFont val="新細明體"/>
        <family val="1"/>
        <charset val="136"/>
      </rPr>
      <t>現時團員人數（最低</t>
    </r>
    <r>
      <rPr>
        <sz val="12"/>
        <color theme="1"/>
        <rFont val="Times New Roman"/>
        <family val="1"/>
      </rPr>
      <t xml:space="preserve"> 1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4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</si>
  <si>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評審期內新增／保留人數（最低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>4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</si>
  <si>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持有有效委任之教練員人數（最低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4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</si>
  <si>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持委任書領袖人數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新細明體"/>
        <family val="1"/>
        <charset val="136"/>
      </rPr>
      <t>最低</t>
    </r>
    <r>
      <rPr>
        <sz val="12"/>
        <color theme="1"/>
        <rFont val="Times New Roman"/>
        <family val="1"/>
      </rPr>
      <t xml:space="preserve"> 1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4</t>
    </r>
    <r>
      <rPr>
        <sz val="12"/>
        <color theme="1"/>
        <rFont val="新細明體"/>
        <family val="1"/>
        <charset val="136"/>
      </rPr>
      <t>分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</si>
  <si>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4"/>
        <color theme="1"/>
        <rFont val="新細明體"/>
        <family val="1"/>
        <charset val="136"/>
      </rPr>
      <t>合計：</t>
    </r>
  </si>
  <si>
    <r>
      <rPr>
        <b/>
        <sz val="14"/>
        <color theme="1"/>
        <rFont val="新細明體"/>
        <family val="1"/>
        <charset val="136"/>
      </rPr>
      <t>團務管理及領袖發展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新細明體"/>
        <family val="1"/>
        <charset val="136"/>
      </rPr>
      <t>（</t>
    </r>
    <r>
      <rPr>
        <b/>
        <sz val="14"/>
        <color theme="1"/>
        <rFont val="Times New Roman"/>
        <family val="1"/>
      </rPr>
      <t>20%</t>
    </r>
    <r>
      <rPr>
        <b/>
        <sz val="14"/>
        <color theme="1"/>
        <rFont val="新細明體"/>
        <family val="1"/>
        <charset val="136"/>
      </rPr>
      <t>）</t>
    </r>
    <phoneticPr fontId="1" type="noConversion"/>
  </si>
  <si>
    <r>
      <rPr>
        <sz val="12"/>
        <color theme="1"/>
        <rFont val="新細明體"/>
        <family val="1"/>
        <charset val="136"/>
      </rPr>
      <t>成員個人紀錄及完成</t>
    </r>
    <r>
      <rPr>
        <sz val="12"/>
        <color theme="1"/>
        <rFont val="Times New Roman"/>
        <family val="1"/>
      </rPr>
      <t xml:space="preserve">YMIS </t>
    </r>
    <r>
      <rPr>
        <sz val="12"/>
        <color theme="1"/>
        <rFont val="新細明體"/>
        <family val="1"/>
        <charset val="136"/>
      </rPr>
      <t>系統（最低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</si>
  <si>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集會／出席紀錄（最低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</si>
  <si>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活動／訓練行事曆（最低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</si>
  <si>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收支賬目紀錄（最低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</si>
  <si>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物資器材紀錄（最低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</si>
  <si>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年度財政結算報告（最低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</si>
  <si>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團務會議紀錄（最低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</si>
  <si>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訓練及參考資料蒐集（最低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</si>
  <si>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完成認可訓練班之領袖人數（每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人次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>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</si>
  <si>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團內持有木章之領袖人數（每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人次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>3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</si>
  <si>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b/>
        <sz val="14"/>
        <color theme="1"/>
        <rFont val="新細明體"/>
        <family val="1"/>
        <charset val="136"/>
      </rPr>
      <t>活動、訓練與服務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新細明體"/>
        <family val="1"/>
        <charset val="136"/>
      </rPr>
      <t>（</t>
    </r>
    <r>
      <rPr>
        <b/>
        <sz val="14"/>
        <color theme="1"/>
        <rFont val="Times New Roman"/>
        <family val="1"/>
      </rPr>
      <t>50%</t>
    </r>
    <r>
      <rPr>
        <b/>
        <sz val="14"/>
        <color theme="1"/>
        <rFont val="新細明體"/>
        <family val="1"/>
        <charset val="136"/>
      </rPr>
      <t>）</t>
    </r>
    <phoneticPr fontId="1" type="noConversion"/>
  </si>
  <si>
    <r>
      <rPr>
        <sz val="12"/>
        <color theme="1"/>
        <rFont val="新細明體"/>
        <family val="1"/>
        <charset val="136"/>
      </rPr>
      <t>團週年主題／目標（最低</t>
    </r>
    <r>
      <rPr>
        <sz val="12"/>
        <color theme="1"/>
        <rFont val="Times New Roman"/>
        <family val="1"/>
      </rPr>
      <t>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>4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</si>
  <si>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團舉辦之非經常性集會活動（每項計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>10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</si>
  <si>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曾參與之童軍服務（每項計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>10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</si>
  <si>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參與區、地域及總會之活動或訓練包括網上（每項計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>10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</si>
  <si>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參加比賽（每項計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分，</t>
    </r>
    <r>
      <rPr>
        <sz val="12"/>
        <color theme="1"/>
        <rFont val="Times New Roman"/>
        <family val="1"/>
      </rPr>
      <t xml:space="preserve"> 6</t>
    </r>
    <r>
      <rPr>
        <sz val="12"/>
        <color theme="1"/>
        <rFont val="新細明體"/>
        <family val="1"/>
        <charset val="136"/>
      </rPr>
      <t>分為滿分）</t>
    </r>
    <phoneticPr fontId="1" type="noConversion"/>
  </si>
  <si>
    <r>
      <rPr>
        <sz val="12"/>
        <color theme="1"/>
        <rFont val="新細明體"/>
        <family val="1"/>
        <charset val="136"/>
      </rPr>
      <t>集會整體表現（每項計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分，</t>
    </r>
    <r>
      <rPr>
        <sz val="12"/>
        <color theme="1"/>
        <rFont val="Times New Roman"/>
        <family val="1"/>
      </rPr>
      <t>10</t>
    </r>
    <r>
      <rPr>
        <sz val="12"/>
        <color theme="1"/>
        <rFont val="新細明體"/>
        <family val="1"/>
        <charset val="136"/>
      </rPr>
      <t>分為滿分）</t>
    </r>
    <phoneticPr fontId="1" type="noConversion"/>
  </si>
  <si>
    <r>
      <rPr>
        <sz val="16"/>
        <color theme="1"/>
        <rFont val="新細明體"/>
        <family val="1"/>
        <charset val="136"/>
      </rPr>
      <t>（</t>
    </r>
    <r>
      <rPr>
        <sz val="16"/>
        <color theme="1"/>
        <rFont val="Times New Roman"/>
        <family val="1"/>
      </rPr>
      <t>I + II + III</t>
    </r>
    <r>
      <rPr>
        <sz val="16"/>
        <color theme="1"/>
        <rFont val="新細明體"/>
        <family val="1"/>
        <charset val="136"/>
      </rPr>
      <t>）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新細明體"/>
        <family val="1"/>
        <charset val="136"/>
      </rPr>
      <t>總分：</t>
    </r>
  </si>
  <si>
    <r>
      <t>2</t>
    </r>
    <r>
      <rPr>
        <sz val="12"/>
        <color theme="1"/>
        <rFont val="新細明體"/>
        <family val="1"/>
        <charset val="136"/>
      </rPr>
      <t>項得分</t>
    </r>
  </si>
  <si>
    <r>
      <t>5 (A+B)</t>
    </r>
    <r>
      <rPr>
        <sz val="12"/>
        <color theme="1"/>
        <rFont val="新細明體"/>
        <family val="1"/>
        <charset val="136"/>
      </rPr>
      <t>項得分</t>
    </r>
  </si>
  <si>
    <r>
      <rPr>
        <sz val="12"/>
        <color theme="1"/>
        <rFont val="新細明體"/>
        <family val="1"/>
        <charset val="136"/>
      </rPr>
      <t>過去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年集會次數</t>
    </r>
  </si>
  <si>
    <r>
      <t>9</t>
    </r>
    <r>
      <rPr>
        <sz val="12"/>
        <color theme="1"/>
        <rFont val="新細明體"/>
        <family val="1"/>
        <charset val="136"/>
      </rPr>
      <t>項得分</t>
    </r>
  </si>
  <si>
    <r>
      <rPr>
        <sz val="12"/>
        <color theme="1"/>
        <rFont val="新細明體"/>
        <family val="1"/>
        <charset val="136"/>
      </rPr>
      <t>總分</t>
    </r>
  </si>
  <si>
    <r>
      <rPr>
        <sz val="12"/>
        <color theme="1"/>
        <rFont val="新細明體"/>
        <family val="1"/>
        <charset val="136"/>
      </rPr>
      <t>簽署：</t>
    </r>
  </si>
  <si>
    <r>
      <rPr>
        <sz val="12"/>
        <color theme="1"/>
        <rFont val="新細明體"/>
        <family val="1"/>
        <charset val="136"/>
      </rPr>
      <t>區總監副署：</t>
    </r>
  </si>
  <si>
    <r>
      <rPr>
        <sz val="12"/>
        <color theme="1"/>
        <rFont val="新細明體"/>
        <family val="1"/>
        <charset val="136"/>
      </rPr>
      <t>日期：</t>
    </r>
  </si>
  <si>
    <r>
      <rPr>
        <sz val="12"/>
        <color theme="1"/>
        <rFont val="新細明體"/>
        <family val="1"/>
        <charset val="136"/>
      </rPr>
      <t>旅</t>
    </r>
    <r>
      <rPr>
        <sz val="12"/>
        <color theme="1"/>
        <rFont val="Times New Roman"/>
        <family val="1"/>
      </rPr>
      <t xml:space="preserve">        </t>
    </r>
    <r>
      <rPr>
        <sz val="12"/>
        <color theme="1"/>
        <rFont val="新細明體"/>
        <family val="1"/>
        <charset val="136"/>
      </rPr>
      <t>（</t>
    </r>
  </si>
  <si>
    <r>
      <rPr>
        <sz val="12"/>
        <color theme="1"/>
        <rFont val="新細明體"/>
        <family val="1"/>
        <charset val="136"/>
      </rPr>
      <t>）</t>
    </r>
  </si>
  <si>
    <r>
      <rPr>
        <sz val="14"/>
        <color theme="1"/>
        <rFont val="新細明體"/>
        <family val="1"/>
        <charset val="136"/>
      </rPr>
      <t>地域將推薦獲總分</t>
    </r>
    <r>
      <rPr>
        <sz val="14"/>
        <color theme="1"/>
        <rFont val="Times New Roman"/>
        <family val="1"/>
      </rPr>
      <t>60</t>
    </r>
    <r>
      <rPr>
        <sz val="14"/>
        <color theme="1"/>
        <rFont val="新細明體"/>
        <family val="1"/>
        <charset val="136"/>
      </rPr>
      <t>分，參加總會的「優異旅團獎勵計劃」。</t>
    </r>
    <phoneticPr fontId="1" type="noConversion"/>
  </si>
  <si>
    <r>
      <rPr>
        <sz val="12"/>
        <color theme="1"/>
        <rFont val="新細明體"/>
        <family val="1"/>
        <charset val="136"/>
      </rPr>
      <t xml:space="preserve">進步章第四步／金紫荊獎章／總領袖獎章／榮譽童軍獎章／貝登堡獎章
</t>
    </r>
    <r>
      <rPr>
        <sz val="11"/>
        <color theme="1"/>
        <rFont val="新細明體"/>
        <family val="1"/>
        <charset val="136"/>
      </rPr>
      <t>（每</t>
    </r>
    <r>
      <rPr>
        <sz val="11"/>
        <color theme="1"/>
        <rFont val="Times New Roman"/>
        <family val="1"/>
      </rPr>
      <t>1</t>
    </r>
    <r>
      <rPr>
        <sz val="11"/>
        <color theme="1"/>
        <rFont val="新細明體"/>
        <family val="1"/>
        <charset val="136"/>
      </rPr>
      <t>人得</t>
    </r>
    <r>
      <rPr>
        <sz val="11"/>
        <color theme="1"/>
        <rFont val="Times New Roman"/>
        <family val="1"/>
      </rPr>
      <t>1</t>
    </r>
    <r>
      <rPr>
        <sz val="11"/>
        <color theme="1"/>
        <rFont val="新細明體"/>
        <family val="1"/>
        <charset val="136"/>
      </rPr>
      <t>分，最高</t>
    </r>
    <r>
      <rPr>
        <sz val="11"/>
        <color theme="1"/>
        <rFont val="Times New Roman"/>
        <family val="1"/>
      </rPr>
      <t>4</t>
    </r>
    <r>
      <rPr>
        <sz val="11"/>
        <color theme="1"/>
        <rFont val="新細明體"/>
        <family val="1"/>
        <charset val="136"/>
      </rPr>
      <t>分）</t>
    </r>
    <phoneticPr fontId="1" type="noConversion"/>
  </si>
  <si>
    <r>
      <rPr>
        <b/>
        <sz val="16"/>
        <color theme="1"/>
        <rFont val="新細明體"/>
        <family val="1"/>
        <charset val="136"/>
      </rPr>
      <t>最佳發展旅團分數</t>
    </r>
  </si>
  <si>
    <r>
      <rPr>
        <sz val="12"/>
        <color theme="1"/>
        <rFont val="新細明體"/>
        <family val="1"/>
        <charset val="136"/>
      </rPr>
      <t>獲支部進度性獎章人數（會員章除外）</t>
    </r>
    <r>
      <rPr>
        <sz val="11"/>
        <color theme="1"/>
        <rFont val="新細明體"/>
        <family val="1"/>
        <charset val="136"/>
      </rPr>
      <t>（最低0分，最高</t>
    </r>
    <r>
      <rPr>
        <sz val="11"/>
        <color theme="1"/>
        <rFont val="Times New Roman"/>
        <family val="1"/>
      </rPr>
      <t>10</t>
    </r>
    <r>
      <rPr>
        <sz val="11"/>
        <color theme="1"/>
        <rFont val="新細明體"/>
        <family val="1"/>
        <charset val="136"/>
      </rPr>
      <t>分）</t>
    </r>
  </si>
  <si>
    <t>持委任書領袖人數（持有效委任書之團長及副團長）</t>
  </si>
  <si>
    <r>
      <t xml:space="preserve">持有效委任書之領袖人數：
</t>
    </r>
    <r>
      <rPr>
        <sz val="10"/>
        <color theme="1"/>
        <rFont val="新細明體"/>
        <family val="1"/>
        <charset val="136"/>
      </rPr>
      <t>（團長及副團長）</t>
    </r>
  </si>
  <si>
    <t>持有有效委任之教練員人數</t>
  </si>
  <si>
    <r>
      <t xml:space="preserve">持有有效委任之教練員人數：
</t>
    </r>
    <r>
      <rPr>
        <sz val="10"/>
        <color theme="1"/>
        <rFont val="新細明體"/>
        <family val="1"/>
        <charset val="136"/>
      </rPr>
      <t>（教練員）</t>
    </r>
  </si>
  <si>
    <t>已根據週年人數輸入的資料計算</t>
  </si>
  <si>
    <t>已根據領袖人數輸入的資料計算</t>
  </si>
  <si>
    <r>
      <rPr>
        <b/>
        <sz val="14"/>
        <color theme="1"/>
        <rFont val="新細明體"/>
        <family val="1"/>
        <charset val="136"/>
      </rPr>
      <t>評審期內新增人數</t>
    </r>
    <r>
      <rPr>
        <b/>
        <sz val="14"/>
        <color theme="1"/>
        <rFont val="Times New Roman"/>
        <family val="1"/>
      </rPr>
      <t xml:space="preserve">
</t>
    </r>
    <r>
      <rPr>
        <b/>
        <sz val="13"/>
        <color theme="1"/>
        <rFont val="Times New Roman"/>
        <family val="1"/>
      </rPr>
      <t>(</t>
    </r>
    <r>
      <rPr>
        <b/>
        <sz val="13"/>
        <color theme="1"/>
        <rFont val="新細明體"/>
        <family val="1"/>
        <charset val="136"/>
      </rPr>
      <t>包括新晉團或新招募而獲得會員章者）</t>
    </r>
  </si>
  <si>
    <r>
      <rPr>
        <sz val="12"/>
        <color theme="1"/>
        <rFont val="新細明體"/>
        <family val="1"/>
        <charset val="136"/>
      </rPr>
      <t xml:space="preserve">請選填 </t>
    </r>
    <r>
      <rPr>
        <sz val="12"/>
        <color theme="1"/>
        <rFont val="Times New Roman"/>
        <family val="1"/>
      </rPr>
      <t xml:space="preserve">A, B, C, D </t>
    </r>
    <r>
      <rPr>
        <sz val="12"/>
        <color theme="1"/>
        <rFont val="新細明體"/>
        <family val="1"/>
        <charset val="136"/>
      </rPr>
      <t>或 E</t>
    </r>
  </si>
  <si>
    <r>
      <rPr>
        <sz val="14"/>
        <color theme="1"/>
        <rFont val="新細明體"/>
        <family val="1"/>
        <charset val="136"/>
      </rPr>
      <t>評分報告</t>
    </r>
    <r>
      <rPr>
        <sz val="14"/>
        <color theme="1"/>
        <rFont val="Times New Roman"/>
        <family val="1"/>
      </rPr>
      <t xml:space="preserve"> 2025</t>
    </r>
    <phoneticPr fontId="1" type="noConversion"/>
  </si>
  <si>
    <r>
      <t>（</t>
    </r>
    <r>
      <rPr>
        <sz val="14"/>
        <color theme="1"/>
        <rFont val="Times New Roman"/>
        <family val="1"/>
      </rPr>
      <t>2024.01.01 - 2024.12.31</t>
    </r>
    <r>
      <rPr>
        <sz val="14"/>
        <color theme="1"/>
        <rFont val="細明體"/>
        <family val="3"/>
        <charset val="136"/>
      </rPr>
      <t>）</t>
    </r>
    <phoneticPr fontId="1" type="noConversion"/>
  </si>
  <si>
    <r>
      <t>2023</t>
    </r>
    <r>
      <rPr>
        <sz val="12"/>
        <color theme="1"/>
        <rFont val="新細明體"/>
        <family val="1"/>
        <charset val="136"/>
      </rPr>
      <t>年週年人數
報告之團員人數：</t>
    </r>
    <phoneticPr fontId="1" type="noConversion"/>
  </si>
  <si>
    <r>
      <t>2024</t>
    </r>
    <r>
      <rPr>
        <sz val="12"/>
        <color theme="1"/>
        <rFont val="新細明體"/>
        <family val="1"/>
        <charset val="136"/>
      </rPr>
      <t>年週年人數
報告之團員人數：</t>
    </r>
    <phoneticPr fontId="1" type="noConversion"/>
  </si>
  <si>
    <r>
      <rPr>
        <b/>
        <u/>
        <sz val="15"/>
        <color theme="1"/>
        <rFont val="新細明體"/>
        <family val="1"/>
        <charset val="136"/>
      </rPr>
      <t>評</t>
    </r>
    <r>
      <rPr>
        <b/>
        <u/>
        <sz val="15"/>
        <color theme="1"/>
        <rFont val="Times New Roman"/>
        <family val="1"/>
      </rPr>
      <t xml:space="preserve"> </t>
    </r>
    <r>
      <rPr>
        <b/>
        <u/>
        <sz val="15"/>
        <color theme="1"/>
        <rFont val="新細明體"/>
        <family val="1"/>
        <charset val="136"/>
      </rPr>
      <t>分</t>
    </r>
    <r>
      <rPr>
        <b/>
        <u/>
        <sz val="15"/>
        <color theme="1"/>
        <rFont val="Times New Roman"/>
        <family val="1"/>
      </rPr>
      <t xml:space="preserve"> </t>
    </r>
    <r>
      <rPr>
        <b/>
        <u/>
        <sz val="15"/>
        <color theme="1"/>
        <rFont val="新細明體"/>
        <family val="1"/>
        <charset val="136"/>
      </rPr>
      <t>表（</t>
    </r>
    <r>
      <rPr>
        <b/>
        <u/>
        <sz val="15"/>
        <color theme="1"/>
        <rFont val="Times New Roman"/>
        <family val="1"/>
      </rPr>
      <t>2025</t>
    </r>
    <r>
      <rPr>
        <b/>
        <u/>
        <sz val="15"/>
        <color theme="1"/>
        <rFont val="新細明體"/>
        <family val="1"/>
        <charset val="136"/>
      </rPr>
      <t>）</t>
    </r>
    <r>
      <rPr>
        <b/>
        <u/>
        <sz val="15"/>
        <color theme="1"/>
        <rFont val="Times New Roman"/>
        <family val="1"/>
      </rPr>
      <t xml:space="preserve">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</si>
</sst>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6" formatCode="mm/yyyy"/>
    <numFmt numFmtId="177" formatCode="yyyy"/>
    <numFmt numFmtId="178" formatCode="dd/mm/yyyy"/>
    <numFmt numFmtId="179" formatCode="0.0"/>
  </numFmts>
  <fonts count="45" x14ac:knownFonts="1">
    <font>
      <sz val="12"/>
      <color theme="1"/>
      <name val="Calibri"/>
      <family val="2"/>
      <charset val="136"/>
    </font>
    <font>
      <sz val="9"/>
      <name val="Calibri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Calibri"/>
      <family val="2"/>
    </font>
    <font>
      <sz val="14"/>
      <color theme="1"/>
      <name val="微軟正黑體"/>
      <family val="2"/>
      <charset val="136"/>
    </font>
    <font>
      <sz val="18"/>
      <color theme="1"/>
      <name val="微軟正黑體"/>
      <family val="2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theme="1"/>
      <name val="Calibri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u/>
      <sz val="18"/>
      <color theme="1"/>
      <name val="Times New Roman"/>
      <family val="1"/>
    </font>
    <font>
      <b/>
      <u/>
      <sz val="18"/>
      <color theme="1"/>
      <name val="新細明體"/>
      <family val="1"/>
      <charset val="136"/>
    </font>
    <font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新細明體"/>
      <family val="1"/>
      <charset val="136"/>
    </font>
    <font>
      <sz val="9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新細明體"/>
      <family val="1"/>
      <charset val="136"/>
    </font>
    <font>
      <sz val="12"/>
      <name val="Times New Roman"/>
      <family val="1"/>
    </font>
    <font>
      <sz val="18"/>
      <color theme="1"/>
      <name val="新細明體"/>
      <family val="1"/>
      <charset val="136"/>
    </font>
    <font>
      <sz val="14"/>
      <color theme="1"/>
      <name val="Times New Roman"/>
      <family val="1"/>
      <charset val="136"/>
    </font>
    <font>
      <sz val="14"/>
      <color theme="1"/>
      <name val="細明體"/>
      <family val="3"/>
      <charset val="136"/>
    </font>
    <font>
      <sz val="12"/>
      <color theme="1"/>
      <name val="微軟正黑體"/>
      <family val="1"/>
      <charset val="136"/>
    </font>
    <font>
      <sz val="12"/>
      <color theme="1"/>
      <name val="Times New Roman"/>
      <family val="1"/>
      <charset val="136"/>
    </font>
    <font>
      <sz val="11"/>
      <color theme="1"/>
      <name val="新細明體"/>
      <family val="1"/>
      <charset val="136"/>
    </font>
    <font>
      <sz val="11"/>
      <color theme="1"/>
      <name val="Times New Roman"/>
      <family val="1"/>
    </font>
    <font>
      <sz val="8"/>
      <color theme="1"/>
      <name val="新細明體"/>
      <family val="1"/>
      <charset val="136"/>
    </font>
    <font>
      <sz val="12"/>
      <color theme="1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  <charset val="136"/>
    </font>
    <font>
      <b/>
      <sz val="13"/>
      <color theme="1"/>
      <name val="Times New Roman"/>
      <family val="1"/>
    </font>
    <font>
      <b/>
      <sz val="13"/>
      <color theme="1"/>
      <name val="新細明體"/>
      <family val="1"/>
      <charset val="136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新細明體"/>
      <family val="1"/>
      <charset val="136"/>
    </font>
    <font>
      <b/>
      <u/>
      <sz val="15"/>
      <color theme="1"/>
      <name val="Times New Roman"/>
      <family val="1"/>
    </font>
    <font>
      <b/>
      <u/>
      <sz val="15"/>
      <color theme="1"/>
      <name val="新細明體"/>
      <family val="1"/>
      <charset val="136"/>
    </font>
    <font>
      <b/>
      <sz val="16"/>
      <color theme="1"/>
      <name val="Times New Roman"/>
      <family val="1"/>
    </font>
    <font>
      <b/>
      <sz val="16"/>
      <color theme="1"/>
      <name val="新細明體"/>
      <family val="1"/>
      <charset val="136"/>
    </font>
    <font>
      <b/>
      <u/>
      <sz val="15"/>
      <color theme="1"/>
      <name val="Times New Roman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Dashed">
        <color auto="1"/>
      </top>
      <bottom/>
      <diagonal/>
    </border>
    <border>
      <left/>
      <right/>
      <top style="mediumDashDotDot">
        <color auto="1"/>
      </top>
      <bottom/>
      <diagonal/>
    </border>
    <border>
      <left style="double">
        <color auto="1"/>
      </left>
      <right/>
      <top style="mediumDashed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mediumDashDotDot">
        <color auto="1"/>
      </top>
      <bottom/>
      <diagonal/>
    </border>
    <border>
      <left/>
      <right/>
      <top style="slantDashDot">
        <color auto="1"/>
      </top>
      <bottom/>
      <diagonal/>
    </border>
    <border>
      <left style="double">
        <color auto="1"/>
      </left>
      <right/>
      <top style="slantDashDot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/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top"/>
    </xf>
    <xf numFmtId="0" fontId="11" fillId="0" borderId="17" xfId="0" applyFont="1" applyBorder="1">
      <alignment vertical="center"/>
    </xf>
    <xf numFmtId="0" fontId="11" fillId="0" borderId="19" xfId="0" applyFont="1" applyBorder="1">
      <alignment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20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1" fillId="0" borderId="20" xfId="0" applyFont="1" applyBorder="1">
      <alignment vertical="center"/>
    </xf>
    <xf numFmtId="0" fontId="17" fillId="0" borderId="0" xfId="0" quotePrefix="1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20" fillId="0" borderId="1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17" fillId="0" borderId="1" xfId="0" quotePrefix="1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20" xfId="0" applyFont="1" applyBorder="1">
      <alignment vertical="center"/>
    </xf>
    <xf numFmtId="0" fontId="11" fillId="0" borderId="1" xfId="0" applyFont="1" applyBorder="1" applyProtection="1">
      <alignment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>
      <alignment horizontal="center" vertical="center" wrapText="1"/>
    </xf>
    <xf numFmtId="176" fontId="11" fillId="0" borderId="6" xfId="0" applyNumberFormat="1" applyFont="1" applyBorder="1" applyProtection="1">
      <alignment vertical="center"/>
      <protection locked="0"/>
    </xf>
    <xf numFmtId="176" fontId="11" fillId="0" borderId="1" xfId="0" applyNumberFormat="1" applyFont="1" applyBorder="1" applyProtection="1">
      <alignment vertical="center"/>
      <protection locked="0"/>
    </xf>
    <xf numFmtId="0" fontId="11" fillId="0" borderId="27" xfId="0" applyFont="1" applyBorder="1" applyAlignment="1">
      <alignment horizontal="center" vertical="center"/>
    </xf>
    <xf numFmtId="177" fontId="11" fillId="0" borderId="6" xfId="0" applyNumberFormat="1" applyFont="1" applyBorder="1" applyProtection="1">
      <alignment vertical="center"/>
      <protection locked="0"/>
    </xf>
    <xf numFmtId="177" fontId="11" fillId="0" borderId="1" xfId="0" applyNumberFormat="1" applyFont="1" applyBorder="1" applyProtection="1">
      <alignment vertical="center"/>
      <protection locked="0"/>
    </xf>
    <xf numFmtId="0" fontId="17" fillId="0" borderId="1" xfId="0" applyFont="1" applyBorder="1">
      <alignment vertical="center"/>
    </xf>
    <xf numFmtId="0" fontId="20" fillId="0" borderId="0" xfId="0" applyFont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11" fillId="0" borderId="22" xfId="0" applyFont="1" applyBorder="1">
      <alignment vertical="center"/>
    </xf>
    <xf numFmtId="0" fontId="11" fillId="0" borderId="23" xfId="0" applyFont="1" applyBorder="1">
      <alignment vertical="center"/>
    </xf>
    <xf numFmtId="0" fontId="11" fillId="0" borderId="6" xfId="0" applyFont="1" applyBorder="1" applyProtection="1">
      <alignment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11" fillId="0" borderId="7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11" fillId="0" borderId="25" xfId="0" applyFont="1" applyBorder="1" applyAlignment="1">
      <alignment horizontal="center" vertical="center"/>
    </xf>
    <xf numFmtId="0" fontId="11" fillId="0" borderId="3" xfId="0" quotePrefix="1" applyFont="1" applyBorder="1">
      <alignment vertical="center"/>
    </xf>
    <xf numFmtId="179" fontId="11" fillId="0" borderId="25" xfId="0" applyNumberFormat="1" applyFont="1" applyBorder="1" applyAlignment="1">
      <alignment horizontal="center" vertical="center"/>
    </xf>
    <xf numFmtId="179" fontId="20" fillId="2" borderId="25" xfId="0" applyNumberFormat="1" applyFont="1" applyFill="1" applyBorder="1" applyAlignment="1">
      <alignment horizontal="center" vertical="center"/>
    </xf>
    <xf numFmtId="179" fontId="38" fillId="3" borderId="26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179" fontId="38" fillId="0" borderId="0" xfId="0" applyNumberFormat="1" applyFont="1" applyAlignment="1">
      <alignment horizontal="center" vertical="center"/>
    </xf>
    <xf numFmtId="43" fontId="38" fillId="0" borderId="0" xfId="1" applyFont="1" applyFill="1" applyBorder="1" applyAlignment="1">
      <alignment vertical="center"/>
    </xf>
    <xf numFmtId="43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2" fillId="0" borderId="0" xfId="0" applyFont="1">
      <alignment vertical="center"/>
    </xf>
    <xf numFmtId="0" fontId="11" fillId="0" borderId="0" xfId="0" applyFont="1" applyAlignment="1" applyProtection="1">
      <alignment horizontal="center" vertical="center"/>
      <protection locked="0"/>
    </xf>
    <xf numFmtId="0" fontId="29" fillId="0" borderId="0" xfId="0" applyFont="1">
      <alignment vertical="center"/>
    </xf>
    <xf numFmtId="0" fontId="32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/>
    </xf>
    <xf numFmtId="178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Protection="1">
      <alignment vertical="center"/>
      <protection locked="0"/>
    </xf>
    <xf numFmtId="0" fontId="11" fillId="0" borderId="6" xfId="0" applyFont="1" applyBorder="1" applyProtection="1">
      <alignment vertical="center"/>
      <protection locked="0"/>
    </xf>
    <xf numFmtId="0" fontId="17" fillId="0" borderId="1" xfId="0" applyFont="1" applyBorder="1">
      <alignment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17" fillId="0" borderId="0" xfId="0" applyFont="1">
      <alignment vertical="center"/>
    </xf>
    <xf numFmtId="0" fontId="17" fillId="0" borderId="1" xfId="0" applyFont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14" fillId="0" borderId="0" xfId="0" applyFont="1">
      <alignment vertical="center"/>
    </xf>
    <xf numFmtId="0" fontId="27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12" fillId="0" borderId="6" xfId="0" applyFont="1" applyBorder="1" applyAlignment="1" applyProtection="1">
      <alignment horizontal="center" vertical="center"/>
      <protection locked="0"/>
    </xf>
    <xf numFmtId="0" fontId="20" fillId="0" borderId="3" xfId="0" applyFont="1" applyBorder="1">
      <alignment vertical="center"/>
    </xf>
    <xf numFmtId="0" fontId="20" fillId="0" borderId="7" xfId="0" applyFont="1" applyBorder="1">
      <alignment vertical="center"/>
    </xf>
    <xf numFmtId="0" fontId="18" fillId="0" borderId="0" xfId="0" applyFont="1">
      <alignment vertical="center"/>
    </xf>
    <xf numFmtId="0" fontId="34" fillId="0" borderId="0" xfId="0" applyFont="1">
      <alignment vertical="center"/>
    </xf>
    <xf numFmtId="0" fontId="17" fillId="0" borderId="12" xfId="0" applyFont="1" applyBorder="1">
      <alignment vertical="center"/>
    </xf>
    <xf numFmtId="0" fontId="11" fillId="0" borderId="3" xfId="0" applyFont="1" applyBorder="1" applyProtection="1">
      <alignment vertical="center"/>
      <protection locked="0"/>
    </xf>
    <xf numFmtId="0" fontId="11" fillId="0" borderId="4" xfId="0" applyFont="1" applyBorder="1" applyProtection="1">
      <alignment vertical="center"/>
      <protection locked="0"/>
    </xf>
    <xf numFmtId="0" fontId="11" fillId="0" borderId="7" xfId="0" applyFont="1" applyBorder="1" applyProtection="1">
      <alignment vertical="center"/>
      <protection locked="0"/>
    </xf>
    <xf numFmtId="0" fontId="11" fillId="0" borderId="14" xfId="0" applyFont="1" applyBorder="1" applyProtection="1">
      <alignment vertical="center"/>
      <protection locked="0"/>
    </xf>
    <xf numFmtId="0" fontId="11" fillId="0" borderId="16" xfId="0" applyFont="1" applyBorder="1" applyProtection="1">
      <alignment vertical="center"/>
      <protection locked="0"/>
    </xf>
    <xf numFmtId="0" fontId="11" fillId="0" borderId="15" xfId="0" applyFont="1" applyBorder="1" applyProtection="1">
      <alignment vertical="center"/>
      <protection locked="0"/>
    </xf>
    <xf numFmtId="0" fontId="11" fillId="0" borderId="1" xfId="0" applyFont="1" applyBorder="1" applyAlignment="1">
      <alignment vertical="center" wrapText="1"/>
    </xf>
    <xf numFmtId="0" fontId="12" fillId="0" borderId="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27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4" xfId="0" applyFont="1" applyBorder="1">
      <alignment vertic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4" xfId="0" applyFont="1" applyBorder="1" applyAlignment="1" applyProtection="1">
      <alignment horizontal="center" vertical="center"/>
      <protection locked="0"/>
    </xf>
    <xf numFmtId="178" fontId="11" fillId="0" borderId="3" xfId="0" applyNumberFormat="1" applyFont="1" applyBorder="1" applyAlignment="1" applyProtection="1">
      <alignment horizontal="center" vertical="center"/>
      <protection locked="0"/>
    </xf>
    <xf numFmtId="178" fontId="11" fillId="0" borderId="4" xfId="0" applyNumberFormat="1" applyFont="1" applyBorder="1" applyAlignment="1" applyProtection="1">
      <alignment horizontal="center" vertical="center"/>
      <protection locked="0"/>
    </xf>
    <xf numFmtId="178" fontId="11" fillId="0" borderId="7" xfId="0" applyNumberFormat="1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3" xfId="0" applyFont="1" applyBorder="1">
      <alignment vertical="center"/>
    </xf>
    <xf numFmtId="0" fontId="11" fillId="0" borderId="7" xfId="0" applyFont="1" applyBorder="1">
      <alignment vertical="center"/>
    </xf>
    <xf numFmtId="0" fontId="34" fillId="0" borderId="3" xfId="0" applyFont="1" applyBorder="1" applyAlignment="1">
      <alignment vertical="center" wrapText="1"/>
    </xf>
    <xf numFmtId="0" fontId="17" fillId="0" borderId="4" xfId="0" applyFont="1" applyBorder="1">
      <alignment vertical="center"/>
    </xf>
    <xf numFmtId="0" fontId="17" fillId="0" borderId="7" xfId="0" applyFont="1" applyBorder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28" xfId="0" applyFont="1" applyBorder="1">
      <alignment vertical="center"/>
    </xf>
    <xf numFmtId="0" fontId="11" fillId="0" borderId="29" xfId="0" applyFont="1" applyBorder="1">
      <alignment vertical="center"/>
    </xf>
    <xf numFmtId="0" fontId="11" fillId="0" borderId="30" xfId="0" applyFont="1" applyBorder="1">
      <alignment vertical="center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>
      <alignment vertical="center"/>
    </xf>
    <xf numFmtId="0" fontId="11" fillId="0" borderId="2" xfId="0" applyFont="1" applyBorder="1">
      <alignment vertical="center"/>
    </xf>
    <xf numFmtId="0" fontId="2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vertical="center" wrapText="1"/>
    </xf>
    <xf numFmtId="0" fontId="20" fillId="2" borderId="3" xfId="0" applyFont="1" applyFill="1" applyBorder="1" applyAlignment="1">
      <alignment horizontal="right" vertical="center"/>
    </xf>
    <xf numFmtId="0" fontId="20" fillId="2" borderId="4" xfId="0" applyFont="1" applyFill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38" fillId="3" borderId="0" xfId="0" applyFont="1" applyFill="1" applyAlignment="1">
      <alignment horizontal="right" vertical="center"/>
    </xf>
    <xf numFmtId="43" fontId="38" fillId="0" borderId="6" xfId="0" applyNumberFormat="1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9" fontId="11" fillId="0" borderId="1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3" fontId="38" fillId="0" borderId="6" xfId="1" applyFont="1" applyFill="1" applyBorder="1" applyAlignment="1">
      <alignment vertical="center"/>
    </xf>
    <xf numFmtId="0" fontId="11" fillId="0" borderId="9" xfId="0" applyFont="1" applyBorder="1" applyAlignment="1">
      <alignment horizontal="left" vertical="center"/>
    </xf>
    <xf numFmtId="43" fontId="38" fillId="0" borderId="6" xfId="1" quotePrefix="1" applyFont="1" applyFill="1" applyBorder="1" applyAlignmen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9"/>
  <sheetViews>
    <sheetView tabSelected="1" view="pageBreakPreview" zoomScaleNormal="70" zoomScaleSheetLayoutView="100" workbookViewId="0">
      <selection activeCell="G8" sqref="G8:K9"/>
    </sheetView>
  </sheetViews>
  <sheetFormatPr defaultColWidth="8.875" defaultRowHeight="15.75" x14ac:dyDescent="0.25"/>
  <cols>
    <col min="1" max="1" width="4.125" style="2" customWidth="1"/>
    <col min="2" max="7" width="15.625" style="2" customWidth="1"/>
    <col min="8" max="9" width="1.625" style="2" customWidth="1"/>
    <col min="10" max="11" width="12.625" style="2" customWidth="1"/>
    <col min="12" max="16384" width="8.875" style="2"/>
  </cols>
  <sheetData>
    <row r="1" spans="1:12" ht="19.5" x14ac:dyDescent="0.25">
      <c r="B1" s="150" t="s">
        <v>171</v>
      </c>
      <c r="C1" s="150"/>
      <c r="D1" s="150"/>
      <c r="E1" s="150"/>
      <c r="F1" s="150"/>
      <c r="G1" s="150"/>
      <c r="H1" s="150"/>
      <c r="I1" s="150"/>
      <c r="J1" s="150"/>
      <c r="K1" s="150"/>
    </row>
    <row r="2" spans="1:12" ht="19.5" x14ac:dyDescent="0.25">
      <c r="B2" s="150" t="s">
        <v>172</v>
      </c>
      <c r="C2" s="150"/>
      <c r="D2" s="150"/>
      <c r="E2" s="150"/>
      <c r="F2" s="150"/>
      <c r="G2" s="150"/>
      <c r="H2" s="150"/>
      <c r="I2" s="150"/>
      <c r="J2" s="150"/>
      <c r="K2" s="150"/>
    </row>
    <row r="3" spans="1:12" ht="19.5" x14ac:dyDescent="0.25">
      <c r="B3" s="153" t="s">
        <v>238</v>
      </c>
      <c r="C3" s="150"/>
      <c r="D3" s="150"/>
      <c r="E3" s="150"/>
      <c r="F3" s="150"/>
      <c r="G3" s="150"/>
      <c r="H3" s="150"/>
      <c r="I3" s="150"/>
      <c r="J3" s="150"/>
      <c r="K3" s="150"/>
    </row>
    <row r="4" spans="1:12" ht="19.5" x14ac:dyDescent="0.25">
      <c r="B4" s="154" t="s">
        <v>239</v>
      </c>
      <c r="C4" s="154"/>
      <c r="D4" s="154"/>
      <c r="E4" s="154"/>
      <c r="F4" s="154"/>
      <c r="G4" s="154"/>
      <c r="H4" s="154"/>
      <c r="I4" s="154"/>
      <c r="J4" s="154"/>
      <c r="K4" s="154"/>
    </row>
    <row r="5" spans="1:12" x14ac:dyDescent="0.25">
      <c r="B5" s="8"/>
      <c r="C5" s="8"/>
      <c r="D5" s="8"/>
      <c r="E5" s="8"/>
      <c r="F5" s="8"/>
      <c r="G5" s="8"/>
      <c r="H5" s="8"/>
      <c r="I5" s="8"/>
      <c r="J5" s="8"/>
      <c r="K5" s="31"/>
    </row>
    <row r="6" spans="1:12" ht="16.5" x14ac:dyDescent="0.25"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30" customHeight="1" x14ac:dyDescent="0.25">
      <c r="A7" s="8"/>
      <c r="B7" s="9" t="s">
        <v>63</v>
      </c>
      <c r="C7" s="118"/>
      <c r="D7" s="121"/>
      <c r="E7" s="84"/>
      <c r="F7" s="10" t="s">
        <v>64</v>
      </c>
      <c r="G7" s="122"/>
      <c r="H7" s="123"/>
      <c r="I7" s="123"/>
      <c r="J7" s="123"/>
      <c r="K7" s="124"/>
      <c r="L7" s="8"/>
    </row>
    <row r="8" spans="1:12" ht="30" customHeight="1" x14ac:dyDescent="0.25">
      <c r="A8" s="8"/>
      <c r="B8" s="119" t="s">
        <v>65</v>
      </c>
      <c r="C8" s="125"/>
      <c r="D8" s="126"/>
      <c r="E8" s="127"/>
      <c r="F8" s="119" t="s">
        <v>66</v>
      </c>
      <c r="G8" s="125"/>
      <c r="H8" s="126"/>
      <c r="I8" s="126"/>
      <c r="J8" s="126"/>
      <c r="K8" s="127"/>
      <c r="L8" s="8"/>
    </row>
    <row r="9" spans="1:12" ht="30" customHeight="1" x14ac:dyDescent="0.25">
      <c r="A9" s="8"/>
      <c r="B9" s="120"/>
      <c r="C9" s="128"/>
      <c r="D9" s="129"/>
      <c r="E9" s="130"/>
      <c r="F9" s="120"/>
      <c r="G9" s="128"/>
      <c r="H9" s="129"/>
      <c r="I9" s="129"/>
      <c r="J9" s="129"/>
      <c r="K9" s="130"/>
      <c r="L9" s="8"/>
    </row>
    <row r="10" spans="1:12" ht="5.0999999999999996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ht="30" customHeight="1" x14ac:dyDescent="0.25">
      <c r="A11" s="8"/>
      <c r="B11" s="11" t="s">
        <v>67</v>
      </c>
      <c r="C11" s="11" t="s">
        <v>68</v>
      </c>
      <c r="D11" s="12"/>
      <c r="E11" s="11" t="s">
        <v>69</v>
      </c>
      <c r="F11" s="11" t="s">
        <v>70</v>
      </c>
      <c r="G11" s="118"/>
      <c r="H11" s="121"/>
      <c r="I11" s="121"/>
      <c r="J11" s="84"/>
      <c r="K11" s="12" t="s">
        <v>71</v>
      </c>
      <c r="L11" s="8"/>
    </row>
    <row r="12" spans="1:12" ht="30" customHeight="1" x14ac:dyDescent="0.25">
      <c r="A12" s="8"/>
      <c r="B12" s="136" t="s">
        <v>72</v>
      </c>
      <c r="C12" s="137"/>
      <c r="D12" s="118"/>
      <c r="E12" s="121"/>
      <c r="F12" s="121"/>
      <c r="G12" s="121"/>
      <c r="H12" s="121"/>
      <c r="I12" s="121"/>
      <c r="J12" s="121"/>
      <c r="K12" s="84"/>
      <c r="L12" s="8"/>
    </row>
    <row r="13" spans="1:12" ht="30" customHeight="1" x14ac:dyDescent="0.25">
      <c r="A13" s="8"/>
      <c r="B13" s="96" t="s">
        <v>73</v>
      </c>
      <c r="C13" s="96"/>
      <c r="D13" s="118"/>
      <c r="E13" s="121"/>
      <c r="F13" s="121"/>
      <c r="G13" s="121"/>
      <c r="H13" s="121"/>
      <c r="I13" s="121"/>
      <c r="J13" s="121"/>
      <c r="K13" s="84"/>
      <c r="L13" s="8"/>
    </row>
    <row r="14" spans="1:12" ht="30" customHeight="1" x14ac:dyDescent="0.25">
      <c r="A14" s="8"/>
      <c r="B14" s="96" t="s">
        <v>74</v>
      </c>
      <c r="C14" s="96"/>
      <c r="D14" s="118"/>
      <c r="E14" s="121"/>
      <c r="F14" s="121"/>
      <c r="G14" s="121"/>
      <c r="H14" s="121"/>
      <c r="I14" s="121"/>
      <c r="J14" s="121"/>
      <c r="K14" s="84"/>
      <c r="L14" s="8"/>
    </row>
    <row r="15" spans="1:12" ht="30" customHeight="1" x14ac:dyDescent="0.25">
      <c r="A15" s="8"/>
      <c r="B15" s="96" t="s">
        <v>75</v>
      </c>
      <c r="C15" s="96"/>
      <c r="D15" s="76"/>
      <c r="E15" s="76"/>
      <c r="F15" s="76"/>
      <c r="G15" s="11" t="s">
        <v>76</v>
      </c>
      <c r="H15" s="118"/>
      <c r="I15" s="121"/>
      <c r="J15" s="121"/>
      <c r="K15" s="84"/>
      <c r="L15" s="8"/>
    </row>
    <row r="16" spans="1:12" ht="30" customHeight="1" x14ac:dyDescent="0.25">
      <c r="A16" s="8"/>
      <c r="B16" s="96" t="s">
        <v>77</v>
      </c>
      <c r="C16" s="96"/>
      <c r="D16" s="76"/>
      <c r="E16" s="76"/>
      <c r="F16" s="76"/>
      <c r="G16" s="11" t="s">
        <v>76</v>
      </c>
      <c r="H16" s="118"/>
      <c r="I16" s="121"/>
      <c r="J16" s="121"/>
      <c r="K16" s="84"/>
      <c r="L16" s="8"/>
    </row>
    <row r="17" spans="1:12" ht="30" customHeight="1" x14ac:dyDescent="0.25">
      <c r="A17" s="8"/>
      <c r="B17" s="96" t="s">
        <v>78</v>
      </c>
      <c r="C17" s="96"/>
      <c r="D17" s="118"/>
      <c r="E17" s="121"/>
      <c r="F17" s="121"/>
      <c r="G17" s="121"/>
      <c r="H17" s="121"/>
      <c r="I17" s="121"/>
      <c r="J17" s="121"/>
      <c r="K17" s="84"/>
      <c r="L17" s="8"/>
    </row>
    <row r="18" spans="1:12" ht="30" customHeight="1" x14ac:dyDescent="0.25">
      <c r="A18" s="8"/>
      <c r="B18" s="134" t="s">
        <v>231</v>
      </c>
      <c r="C18" s="135"/>
      <c r="D18" s="152"/>
      <c r="E18" s="152"/>
      <c r="F18" s="134" t="s">
        <v>233</v>
      </c>
      <c r="G18" s="135"/>
      <c r="H18" s="152"/>
      <c r="I18" s="152"/>
      <c r="J18" s="152"/>
      <c r="K18" s="152"/>
      <c r="L18" s="8"/>
    </row>
    <row r="19" spans="1:12" ht="30" customHeight="1" x14ac:dyDescent="0.25">
      <c r="A19" s="8"/>
      <c r="B19" s="96" t="s">
        <v>79</v>
      </c>
      <c r="C19" s="96"/>
      <c r="D19" s="104"/>
      <c r="E19" s="106"/>
      <c r="F19" s="131" t="s">
        <v>240</v>
      </c>
      <c r="G19" s="151"/>
      <c r="H19" s="131" t="s">
        <v>241</v>
      </c>
      <c r="I19" s="132"/>
      <c r="J19" s="132"/>
      <c r="K19" s="133"/>
      <c r="L19" s="8"/>
    </row>
    <row r="20" spans="1:12" ht="30" customHeight="1" x14ac:dyDescent="0.25">
      <c r="A20" s="8"/>
      <c r="B20" s="95" t="s">
        <v>173</v>
      </c>
      <c r="C20" s="96"/>
      <c r="D20" s="12"/>
      <c r="E20" s="11" t="s">
        <v>80</v>
      </c>
      <c r="F20" s="118"/>
      <c r="G20" s="84"/>
      <c r="H20" s="118"/>
      <c r="I20" s="121"/>
      <c r="J20" s="121"/>
      <c r="K20" s="84"/>
      <c r="L20" s="8"/>
    </row>
    <row r="21" spans="1:12" ht="5.0999999999999996" customHeight="1" x14ac:dyDescent="0.25">
      <c r="A21" s="8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8"/>
    </row>
    <row r="22" spans="1:12" ht="60" customHeight="1" x14ac:dyDescent="0.25">
      <c r="A22" s="8"/>
      <c r="B22" s="14" t="s">
        <v>81</v>
      </c>
      <c r="C22" s="104"/>
      <c r="D22" s="105"/>
      <c r="E22" s="105"/>
      <c r="F22" s="105"/>
      <c r="G22" s="105"/>
      <c r="H22" s="105"/>
      <c r="I22" s="105"/>
      <c r="J22" s="105"/>
      <c r="K22" s="106"/>
      <c r="L22" s="8"/>
    </row>
    <row r="23" spans="1:12" ht="16.5" thickBo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6"/>
      <c r="J24" s="15"/>
      <c r="K24" s="15"/>
      <c r="L24" s="15"/>
    </row>
    <row r="25" spans="1:12" ht="25.5" x14ac:dyDescent="0.25">
      <c r="A25" s="52" t="s">
        <v>30</v>
      </c>
      <c r="B25" s="94" t="s">
        <v>82</v>
      </c>
      <c r="C25" s="94"/>
      <c r="D25" s="94"/>
      <c r="E25" s="94"/>
      <c r="F25" s="94"/>
      <c r="G25" s="94"/>
      <c r="H25" s="18"/>
      <c r="I25" s="19"/>
      <c r="J25" s="18"/>
      <c r="K25" s="20" t="s">
        <v>83</v>
      </c>
      <c r="L25" s="8"/>
    </row>
    <row r="26" spans="1:12" ht="8.25" customHeight="1" x14ac:dyDescent="0.25">
      <c r="A26" s="8"/>
      <c r="B26" s="8"/>
      <c r="C26" s="8"/>
      <c r="D26" s="8"/>
      <c r="E26" s="8"/>
      <c r="F26" s="8"/>
      <c r="G26" s="8"/>
      <c r="H26" s="8"/>
      <c r="I26" s="21"/>
      <c r="J26" s="8"/>
      <c r="K26" s="8"/>
      <c r="L26" s="8"/>
    </row>
    <row r="27" spans="1:12" ht="26.25" customHeight="1" x14ac:dyDescent="0.25">
      <c r="A27" s="22" t="s">
        <v>29</v>
      </c>
      <c r="B27" s="91" t="s">
        <v>84</v>
      </c>
      <c r="C27" s="91"/>
      <c r="D27" s="91"/>
      <c r="E27" s="91"/>
      <c r="F27" s="91"/>
      <c r="G27" s="91"/>
      <c r="H27" s="8"/>
      <c r="I27" s="21"/>
      <c r="J27" s="8"/>
      <c r="K27" s="23"/>
      <c r="L27" s="8"/>
    </row>
    <row r="28" spans="1:12" ht="24" customHeight="1" x14ac:dyDescent="0.25">
      <c r="A28" s="24"/>
      <c r="B28" s="13" t="s">
        <v>86</v>
      </c>
      <c r="C28" s="13" t="s">
        <v>87</v>
      </c>
      <c r="D28" s="13" t="s">
        <v>88</v>
      </c>
      <c r="E28" s="13" t="s">
        <v>89</v>
      </c>
      <c r="F28" s="13" t="s">
        <v>90</v>
      </c>
      <c r="G28" s="8"/>
      <c r="H28" s="8"/>
      <c r="I28" s="21"/>
      <c r="J28" s="8"/>
      <c r="K28" s="13" t="str" cm="1">
        <f t="array" ref="K28">_xlfn.SWITCH(IFERROR((REPLACE(G11,FIND("海",G11,1),1,"")),IFERROR((REPLACE(G11,FIND("空",G11,1),1,"")),G11)),"小童軍",_xlfn.IFS(H20&gt;=21,"D",H20&gt;=16,"C",H20&gt;=11,"B",H20&gt;=6,"A",TRUE,""),"幼童軍",_xlfn.IFS(H20&gt;=40,"D",H20&gt;=28,"C",H20&gt;=16,"B",H20&gt;=12,"A",TRUE,""),"童軍",_xlfn.IFS(H20&gt;=46,"D",H20&gt;=31,"C",H20&gt;=16,"B",H20&gt;=12,"A",TRUE,""),"深資童軍",_xlfn.IFS(H20&gt;=15,"D",H20&gt;=12,"C",H20&gt;=9,"B",H20&gt;=6,"A",TRUE,""),"樂行童軍",_xlfn.IFS(H20&gt;=12,"D",H20&gt;=10,"C",H20&gt;=8,"B",H20&gt;=6,"A",TRUE,""),"")</f>
        <v/>
      </c>
      <c r="L28" s="8"/>
    </row>
    <row r="29" spans="1:12" ht="24" customHeight="1" x14ac:dyDescent="0.25">
      <c r="A29" s="11" t="s">
        <v>0</v>
      </c>
      <c r="B29" s="13" t="s">
        <v>91</v>
      </c>
      <c r="C29" s="13" t="s">
        <v>92</v>
      </c>
      <c r="D29" s="13" t="s">
        <v>92</v>
      </c>
      <c r="E29" s="13" t="s">
        <v>93</v>
      </c>
      <c r="F29" s="13" t="s">
        <v>94</v>
      </c>
      <c r="G29" s="8"/>
      <c r="H29" s="8"/>
      <c r="I29" s="21"/>
      <c r="J29" s="8"/>
      <c r="K29" s="51" t="s">
        <v>234</v>
      </c>
      <c r="L29" s="8"/>
    </row>
    <row r="30" spans="1:12" ht="24" customHeight="1" x14ac:dyDescent="0.25">
      <c r="A30" s="11" t="s">
        <v>1</v>
      </c>
      <c r="B30" s="13" t="s">
        <v>95</v>
      </c>
      <c r="C30" s="13" t="s">
        <v>96</v>
      </c>
      <c r="D30" s="13" t="s">
        <v>97</v>
      </c>
      <c r="E30" s="13" t="s">
        <v>98</v>
      </c>
      <c r="F30" s="13" t="s">
        <v>99</v>
      </c>
      <c r="G30" s="8"/>
      <c r="H30" s="8"/>
      <c r="I30" s="21"/>
      <c r="J30" s="8"/>
      <c r="K30" s="8"/>
      <c r="L30" s="8"/>
    </row>
    <row r="31" spans="1:12" ht="24" customHeight="1" x14ac:dyDescent="0.25">
      <c r="A31" s="11" t="s">
        <v>2</v>
      </c>
      <c r="B31" s="13" t="s">
        <v>100</v>
      </c>
      <c r="C31" s="13" t="s">
        <v>101</v>
      </c>
      <c r="D31" s="13" t="s">
        <v>102</v>
      </c>
      <c r="E31" s="13" t="s">
        <v>103</v>
      </c>
      <c r="F31" s="13" t="s">
        <v>104</v>
      </c>
      <c r="G31" s="8"/>
      <c r="H31" s="8"/>
      <c r="I31" s="21"/>
      <c r="J31" s="8"/>
      <c r="K31" s="8"/>
      <c r="L31" s="8"/>
    </row>
    <row r="32" spans="1:12" ht="23.25" customHeight="1" x14ac:dyDescent="0.25">
      <c r="A32" s="11" t="s">
        <v>3</v>
      </c>
      <c r="B32" s="13" t="s">
        <v>105</v>
      </c>
      <c r="C32" s="13" t="s">
        <v>106</v>
      </c>
      <c r="D32" s="13" t="s">
        <v>107</v>
      </c>
      <c r="E32" s="13" t="s">
        <v>108</v>
      </c>
      <c r="F32" s="13" t="s">
        <v>109</v>
      </c>
      <c r="G32" s="8"/>
      <c r="H32" s="8"/>
      <c r="I32" s="21"/>
      <c r="J32" s="8"/>
      <c r="K32" s="8"/>
      <c r="L32" s="8"/>
    </row>
    <row r="33" spans="1:12" ht="16.5" thickBot="1" x14ac:dyDescent="0.3">
      <c r="A33" s="8"/>
      <c r="B33" s="8"/>
      <c r="C33" s="8"/>
      <c r="D33" s="8"/>
      <c r="E33" s="8"/>
      <c r="F33" s="8"/>
      <c r="G33" s="8"/>
      <c r="H33" s="8"/>
      <c r="I33" s="21"/>
      <c r="J33" s="8"/>
      <c r="K33" s="8"/>
      <c r="L33" s="8"/>
    </row>
    <row r="34" spans="1:12" x14ac:dyDescent="0.25">
      <c r="A34" s="25"/>
      <c r="B34" s="25"/>
      <c r="C34" s="25"/>
      <c r="D34" s="25"/>
      <c r="E34" s="25"/>
      <c r="F34" s="25"/>
      <c r="G34" s="25"/>
      <c r="H34" s="25"/>
      <c r="I34" s="26"/>
      <c r="J34" s="25"/>
      <c r="K34" s="25"/>
      <c r="L34" s="25"/>
    </row>
    <row r="35" spans="1:12" ht="40.5" customHeight="1" x14ac:dyDescent="0.25">
      <c r="A35" s="22" t="s">
        <v>31</v>
      </c>
      <c r="B35" s="90" t="s">
        <v>236</v>
      </c>
      <c r="C35" s="91"/>
      <c r="D35" s="91"/>
      <c r="E35" s="91"/>
      <c r="F35" s="91"/>
      <c r="G35" s="91"/>
      <c r="H35" s="8"/>
      <c r="I35" s="21"/>
      <c r="J35" s="8"/>
      <c r="K35" s="37"/>
      <c r="L35" s="8"/>
    </row>
    <row r="36" spans="1:12" ht="24" customHeight="1" x14ac:dyDescent="0.25">
      <c r="A36" s="8" t="s">
        <v>4</v>
      </c>
      <c r="B36" s="8" t="s">
        <v>110</v>
      </c>
      <c r="C36" s="8"/>
      <c r="D36" s="8"/>
      <c r="E36" s="8"/>
      <c r="F36" s="8"/>
      <c r="G36" s="8"/>
      <c r="H36" s="8"/>
      <c r="I36" s="21"/>
      <c r="J36" s="8"/>
      <c r="K36" s="69" t="s">
        <v>237</v>
      </c>
      <c r="L36" s="8"/>
    </row>
    <row r="37" spans="1:12" ht="24" customHeight="1" x14ac:dyDescent="0.25">
      <c r="A37" s="8" t="s">
        <v>1</v>
      </c>
      <c r="B37" s="8" t="s">
        <v>111</v>
      </c>
      <c r="C37" s="8"/>
      <c r="D37" s="8"/>
      <c r="E37" s="8"/>
      <c r="F37" s="8"/>
      <c r="G37" s="8"/>
      <c r="H37" s="8"/>
      <c r="I37" s="21"/>
      <c r="J37" s="8"/>
      <c r="K37" s="8"/>
      <c r="L37" s="8"/>
    </row>
    <row r="38" spans="1:12" ht="24" customHeight="1" x14ac:dyDescent="0.25">
      <c r="A38" s="8" t="s">
        <v>2</v>
      </c>
      <c r="B38" s="8" t="s">
        <v>112</v>
      </c>
      <c r="C38" s="8"/>
      <c r="D38" s="8"/>
      <c r="E38" s="8"/>
      <c r="F38" s="8"/>
      <c r="G38" s="8"/>
      <c r="H38" s="8"/>
      <c r="I38" s="21"/>
      <c r="J38" s="8"/>
      <c r="K38" s="8"/>
      <c r="L38" s="8"/>
    </row>
    <row r="39" spans="1:12" ht="24" customHeight="1" x14ac:dyDescent="0.25">
      <c r="A39" s="8" t="s">
        <v>5</v>
      </c>
      <c r="B39" s="8" t="s">
        <v>113</v>
      </c>
      <c r="C39" s="8"/>
      <c r="D39" s="8"/>
      <c r="E39" s="8"/>
      <c r="F39" s="8"/>
      <c r="G39" s="8"/>
      <c r="H39" s="8"/>
      <c r="I39" s="21"/>
      <c r="J39" s="8"/>
      <c r="K39" s="8"/>
      <c r="L39" s="8"/>
    </row>
    <row r="40" spans="1:12" ht="24.75" customHeight="1" x14ac:dyDescent="0.25">
      <c r="A40" s="8" t="s">
        <v>6</v>
      </c>
      <c r="B40" s="8" t="s">
        <v>114</v>
      </c>
      <c r="C40" s="8"/>
      <c r="D40" s="8"/>
      <c r="E40" s="8"/>
      <c r="F40" s="8"/>
      <c r="G40" s="8"/>
      <c r="H40" s="8"/>
      <c r="I40" s="21"/>
      <c r="J40" s="8"/>
      <c r="K40" s="8"/>
      <c r="L40" s="8"/>
    </row>
    <row r="41" spans="1:12" ht="16.5" thickBot="1" x14ac:dyDescent="0.3">
      <c r="A41" s="8"/>
      <c r="B41" s="8"/>
      <c r="C41" s="8"/>
      <c r="D41" s="8"/>
      <c r="E41" s="8"/>
      <c r="F41" s="8"/>
      <c r="G41" s="8"/>
      <c r="H41" s="8"/>
      <c r="I41" s="21"/>
      <c r="J41" s="8"/>
      <c r="K41" s="8"/>
      <c r="L41" s="8"/>
    </row>
    <row r="42" spans="1:12" x14ac:dyDescent="0.25">
      <c r="A42" s="25"/>
      <c r="B42" s="25"/>
      <c r="C42" s="25"/>
      <c r="D42" s="25"/>
      <c r="E42" s="25"/>
      <c r="F42" s="25"/>
      <c r="G42" s="25"/>
      <c r="H42" s="25"/>
      <c r="I42" s="26"/>
      <c r="J42" s="25"/>
      <c r="K42" s="25"/>
      <c r="L42" s="25"/>
    </row>
    <row r="43" spans="1:12" ht="40.5" customHeight="1" x14ac:dyDescent="0.25">
      <c r="A43" s="22" t="s">
        <v>32</v>
      </c>
      <c r="B43" s="101" t="s">
        <v>232</v>
      </c>
      <c r="C43" s="91"/>
      <c r="D43" s="91"/>
      <c r="E43" s="91"/>
      <c r="F43" s="91"/>
      <c r="G43" s="91"/>
      <c r="H43" s="8"/>
      <c r="I43" s="21"/>
      <c r="J43" s="8"/>
      <c r="K43" s="13" t="str" cm="1">
        <f t="array" ref="K43">_xlfn.IFS(H18="","",H18&gt;=7,"E",H18&gt;=5,"D",H18&gt;=3,"C",H18&gt;=1,"B",TRUE,"A")</f>
        <v/>
      </c>
      <c r="L43" s="8"/>
    </row>
    <row r="44" spans="1:12" ht="24" customHeight="1" x14ac:dyDescent="0.25">
      <c r="A44" s="8" t="s">
        <v>7</v>
      </c>
      <c r="B44" s="8" t="s">
        <v>115</v>
      </c>
      <c r="C44" s="8"/>
      <c r="D44" s="8"/>
      <c r="E44" s="8"/>
      <c r="F44" s="8"/>
      <c r="G44" s="8"/>
      <c r="H44" s="8"/>
      <c r="I44" s="21"/>
      <c r="J44" s="8"/>
      <c r="K44" s="51" t="s">
        <v>235</v>
      </c>
      <c r="L44" s="8"/>
    </row>
    <row r="45" spans="1:12" ht="24" customHeight="1" x14ac:dyDescent="0.25">
      <c r="A45" s="8" t="s">
        <v>1</v>
      </c>
      <c r="B45" s="8" t="s">
        <v>116</v>
      </c>
      <c r="C45" s="8"/>
      <c r="D45" s="8"/>
      <c r="E45" s="8"/>
      <c r="F45" s="8"/>
      <c r="G45" s="8"/>
      <c r="H45" s="8"/>
      <c r="I45" s="21"/>
      <c r="J45" s="8"/>
      <c r="K45" s="8"/>
      <c r="L45" s="8"/>
    </row>
    <row r="46" spans="1:12" ht="24" customHeight="1" x14ac:dyDescent="0.25">
      <c r="A46" s="8" t="s">
        <v>8</v>
      </c>
      <c r="B46" s="8" t="s">
        <v>117</v>
      </c>
      <c r="C46" s="8"/>
      <c r="D46" s="8"/>
      <c r="E46" s="8"/>
      <c r="F46" s="8"/>
      <c r="G46" s="8"/>
      <c r="H46" s="8"/>
      <c r="I46" s="21"/>
      <c r="J46" s="8"/>
      <c r="K46" s="8"/>
      <c r="L46" s="8"/>
    </row>
    <row r="47" spans="1:12" ht="24" customHeight="1" x14ac:dyDescent="0.25">
      <c r="A47" s="8" t="s">
        <v>9</v>
      </c>
      <c r="B47" s="8" t="s">
        <v>118</v>
      </c>
      <c r="C47" s="8"/>
      <c r="D47" s="8"/>
      <c r="E47" s="8"/>
      <c r="F47" s="8"/>
      <c r="G47" s="8"/>
      <c r="H47" s="8"/>
      <c r="I47" s="21"/>
      <c r="J47" s="8"/>
      <c r="K47" s="8"/>
      <c r="L47" s="8"/>
    </row>
    <row r="48" spans="1:12" ht="24" customHeight="1" x14ac:dyDescent="0.25">
      <c r="A48" s="8" t="s">
        <v>6</v>
      </c>
      <c r="B48" s="8" t="s">
        <v>119</v>
      </c>
      <c r="C48" s="8"/>
      <c r="D48" s="8"/>
      <c r="E48" s="8"/>
      <c r="F48" s="8"/>
      <c r="G48" s="8"/>
      <c r="H48" s="8"/>
      <c r="I48" s="21"/>
      <c r="J48" s="8"/>
      <c r="K48" s="8"/>
      <c r="L48" s="8"/>
    </row>
    <row r="49" spans="1:12" ht="16.5" thickBot="1" x14ac:dyDescent="0.3">
      <c r="A49" s="8"/>
      <c r="B49" s="8"/>
      <c r="C49" s="8"/>
      <c r="D49" s="8"/>
      <c r="E49" s="8"/>
      <c r="F49" s="8"/>
      <c r="G49" s="8"/>
      <c r="H49" s="8"/>
      <c r="I49" s="21"/>
      <c r="J49" s="8"/>
      <c r="K49" s="8"/>
      <c r="L49" s="8"/>
    </row>
    <row r="50" spans="1:12" x14ac:dyDescent="0.25">
      <c r="A50" s="25"/>
      <c r="B50" s="25"/>
      <c r="C50" s="25"/>
      <c r="D50" s="25"/>
      <c r="E50" s="25"/>
      <c r="F50" s="25"/>
      <c r="G50" s="25"/>
      <c r="H50" s="25"/>
      <c r="I50" s="26"/>
      <c r="J50" s="25"/>
      <c r="K50" s="25"/>
      <c r="L50" s="25"/>
    </row>
    <row r="51" spans="1:12" ht="40.5" customHeight="1" x14ac:dyDescent="0.25">
      <c r="A51" s="22" t="s">
        <v>36</v>
      </c>
      <c r="B51" s="101" t="s">
        <v>230</v>
      </c>
      <c r="C51" s="91"/>
      <c r="D51" s="91"/>
      <c r="E51" s="91"/>
      <c r="F51" s="91"/>
      <c r="G51" s="91"/>
      <c r="H51" s="8"/>
      <c r="I51" s="21"/>
      <c r="J51" s="8"/>
      <c r="K51" s="13" t="str" cm="1">
        <f t="array" ref="K51">_xlfn.IFS(D18="","",D18&gt;=6,"D",D18&gt;=4,"C",D18&gt;=2,"B",D18&lt;=1,"A")</f>
        <v/>
      </c>
      <c r="L51" s="8"/>
    </row>
    <row r="52" spans="1:12" ht="24" customHeight="1" x14ac:dyDescent="0.25">
      <c r="A52" s="8" t="s">
        <v>7</v>
      </c>
      <c r="B52" s="8" t="s">
        <v>120</v>
      </c>
      <c r="C52" s="8"/>
      <c r="D52" s="8"/>
      <c r="E52" s="8"/>
      <c r="F52" s="8"/>
      <c r="G52" s="8"/>
      <c r="H52" s="8"/>
      <c r="I52" s="21"/>
      <c r="J52" s="8"/>
      <c r="K52" s="51" t="s">
        <v>235</v>
      </c>
      <c r="L52" s="8"/>
    </row>
    <row r="53" spans="1:12" ht="24" customHeight="1" x14ac:dyDescent="0.25">
      <c r="A53" s="8" t="s">
        <v>1</v>
      </c>
      <c r="B53" s="8" t="s">
        <v>121</v>
      </c>
      <c r="C53" s="8"/>
      <c r="D53" s="8"/>
      <c r="E53" s="8"/>
      <c r="F53" s="8"/>
      <c r="G53" s="8"/>
      <c r="H53" s="8"/>
      <c r="I53" s="21"/>
      <c r="J53" s="8"/>
      <c r="K53" s="8"/>
      <c r="L53" s="8"/>
    </row>
    <row r="54" spans="1:12" ht="24" customHeight="1" x14ac:dyDescent="0.25">
      <c r="A54" s="8" t="s">
        <v>8</v>
      </c>
      <c r="B54" s="8" t="s">
        <v>122</v>
      </c>
      <c r="C54" s="8"/>
      <c r="D54" s="8"/>
      <c r="E54" s="8"/>
      <c r="F54" s="8"/>
      <c r="G54" s="8"/>
      <c r="H54" s="8"/>
      <c r="I54" s="21"/>
      <c r="J54" s="8"/>
      <c r="K54" s="8"/>
      <c r="L54" s="8"/>
    </row>
    <row r="55" spans="1:12" ht="24" customHeight="1" x14ac:dyDescent="0.25">
      <c r="A55" s="8" t="s">
        <v>9</v>
      </c>
      <c r="B55" s="8" t="s">
        <v>123</v>
      </c>
      <c r="C55" s="8"/>
      <c r="D55" s="8"/>
      <c r="E55" s="8"/>
      <c r="F55" s="8"/>
      <c r="G55" s="8"/>
      <c r="H55" s="8"/>
      <c r="I55" s="21"/>
      <c r="J55" s="8"/>
      <c r="K55" s="8"/>
      <c r="L55" s="8"/>
    </row>
    <row r="56" spans="1:12" ht="16.5" thickBot="1" x14ac:dyDescent="0.3">
      <c r="A56" s="8"/>
      <c r="B56" s="8"/>
      <c r="C56" s="8"/>
      <c r="D56" s="8"/>
      <c r="E56" s="8"/>
      <c r="F56" s="8"/>
      <c r="G56" s="8"/>
      <c r="H56" s="8"/>
      <c r="I56" s="21"/>
      <c r="J56" s="8"/>
      <c r="K56" s="8"/>
      <c r="L56" s="8"/>
    </row>
    <row r="57" spans="1:12" x14ac:dyDescent="0.25">
      <c r="A57" s="25"/>
      <c r="B57" s="25"/>
      <c r="C57" s="25"/>
      <c r="D57" s="25"/>
      <c r="E57" s="25"/>
      <c r="F57" s="25"/>
      <c r="G57" s="25"/>
      <c r="H57" s="25"/>
      <c r="I57" s="26"/>
      <c r="J57" s="25"/>
      <c r="K57" s="25"/>
      <c r="L57" s="25"/>
    </row>
    <row r="58" spans="1:12" ht="40.5" customHeight="1" x14ac:dyDescent="0.25">
      <c r="A58" s="22" t="s">
        <v>33</v>
      </c>
      <c r="B58" s="102" t="s">
        <v>175</v>
      </c>
      <c r="C58" s="91"/>
      <c r="D58" s="91"/>
      <c r="E58" s="91"/>
      <c r="F58" s="91"/>
      <c r="G58" s="91"/>
      <c r="H58" s="8"/>
      <c r="I58" s="21"/>
      <c r="J58" s="8"/>
      <c r="K58" s="8"/>
      <c r="L58" s="8"/>
    </row>
    <row r="59" spans="1:12" ht="99.75" customHeight="1" thickBot="1" x14ac:dyDescent="0.3">
      <c r="A59" s="27" t="s">
        <v>10</v>
      </c>
      <c r="B59" s="115" t="s">
        <v>176</v>
      </c>
      <c r="C59" s="116"/>
      <c r="D59" s="116"/>
      <c r="E59" s="116"/>
      <c r="F59" s="141" t="s">
        <v>124</v>
      </c>
      <c r="G59" s="141"/>
      <c r="H59" s="28"/>
      <c r="I59" s="29"/>
      <c r="J59" s="8"/>
      <c r="K59" s="8"/>
      <c r="L59" s="8"/>
    </row>
    <row r="60" spans="1:12" ht="30" customHeight="1" thickTop="1" x14ac:dyDescent="0.25">
      <c r="A60" s="88"/>
      <c r="B60" s="107"/>
      <c r="C60" s="108"/>
      <c r="D60" s="108"/>
      <c r="E60" s="109"/>
      <c r="F60" s="107"/>
      <c r="G60" s="109"/>
      <c r="H60" s="8"/>
      <c r="I60" s="21"/>
      <c r="J60" s="8"/>
      <c r="K60" s="8"/>
      <c r="L60" s="8"/>
    </row>
    <row r="61" spans="1:12" ht="30" customHeight="1" x14ac:dyDescent="0.25">
      <c r="A61" s="72"/>
      <c r="B61" s="104"/>
      <c r="C61" s="105"/>
      <c r="D61" s="105"/>
      <c r="E61" s="106"/>
      <c r="F61" s="104"/>
      <c r="G61" s="106"/>
      <c r="H61" s="8"/>
      <c r="I61" s="21"/>
      <c r="J61" s="31" t="s">
        <v>127</v>
      </c>
      <c r="K61" s="13">
        <f>SUM(F60:G67)</f>
        <v>0</v>
      </c>
      <c r="L61" s="8" t="s">
        <v>125</v>
      </c>
    </row>
    <row r="62" spans="1:12" ht="30" customHeight="1" x14ac:dyDescent="0.25">
      <c r="A62" s="72"/>
      <c r="B62" s="104"/>
      <c r="C62" s="105"/>
      <c r="D62" s="105"/>
      <c r="E62" s="106"/>
      <c r="F62" s="104"/>
      <c r="G62" s="106"/>
      <c r="H62" s="8"/>
      <c r="I62" s="21"/>
      <c r="J62" s="67"/>
      <c r="K62" s="66"/>
      <c r="L62" s="8"/>
    </row>
    <row r="63" spans="1:12" ht="30" customHeight="1" x14ac:dyDescent="0.25">
      <c r="A63" s="72"/>
      <c r="B63" s="104"/>
      <c r="C63" s="105"/>
      <c r="D63" s="105"/>
      <c r="E63" s="106"/>
      <c r="F63" s="104"/>
      <c r="G63" s="106"/>
      <c r="H63" s="8"/>
      <c r="I63" s="21"/>
      <c r="J63" s="68"/>
      <c r="K63" s="66"/>
      <c r="L63" s="8"/>
    </row>
    <row r="64" spans="1:12" ht="30" customHeight="1" x14ac:dyDescent="0.25">
      <c r="A64" s="72"/>
      <c r="B64" s="104"/>
      <c r="C64" s="105"/>
      <c r="D64" s="105"/>
      <c r="E64" s="106"/>
      <c r="F64" s="104"/>
      <c r="G64" s="106"/>
      <c r="H64" s="8"/>
      <c r="I64" s="21"/>
      <c r="J64" s="67"/>
      <c r="K64" s="66"/>
      <c r="L64" s="8"/>
    </row>
    <row r="65" spans="1:12" ht="30" customHeight="1" x14ac:dyDescent="0.25">
      <c r="A65" s="72"/>
      <c r="B65" s="104"/>
      <c r="C65" s="105"/>
      <c r="D65" s="105"/>
      <c r="E65" s="106"/>
      <c r="F65" s="104"/>
      <c r="G65" s="106"/>
      <c r="H65" s="8"/>
      <c r="I65" s="21"/>
      <c r="J65" s="8"/>
      <c r="K65" s="8"/>
      <c r="L65" s="8"/>
    </row>
    <row r="66" spans="1:12" ht="30" customHeight="1" x14ac:dyDescent="0.25">
      <c r="A66" s="72"/>
      <c r="B66" s="104"/>
      <c r="C66" s="105"/>
      <c r="D66" s="105"/>
      <c r="E66" s="106"/>
      <c r="F66" s="104"/>
      <c r="G66" s="106"/>
      <c r="H66" s="8"/>
      <c r="I66" s="21"/>
      <c r="J66" s="8"/>
      <c r="K66" s="8"/>
      <c r="L66" s="8"/>
    </row>
    <row r="67" spans="1:12" ht="30" customHeight="1" x14ac:dyDescent="0.25">
      <c r="A67" s="73"/>
      <c r="B67" s="104"/>
      <c r="C67" s="105"/>
      <c r="D67" s="105"/>
      <c r="E67" s="106"/>
      <c r="F67" s="104"/>
      <c r="G67" s="106"/>
      <c r="H67" s="8"/>
      <c r="I67" s="21"/>
      <c r="J67" s="8"/>
      <c r="K67" s="8"/>
      <c r="L67" s="8"/>
    </row>
    <row r="68" spans="1:12" ht="16.5" thickBot="1" x14ac:dyDescent="0.3">
      <c r="A68" s="8"/>
      <c r="B68" s="8"/>
      <c r="C68" s="8"/>
      <c r="D68" s="8"/>
      <c r="E68" s="8"/>
      <c r="F68" s="8"/>
      <c r="G68" s="8"/>
      <c r="H68" s="8"/>
      <c r="I68" s="21"/>
      <c r="J68" s="8"/>
      <c r="K68" s="8"/>
      <c r="L68" s="8"/>
    </row>
    <row r="69" spans="1:12" x14ac:dyDescent="0.25">
      <c r="A69" s="25"/>
      <c r="B69" s="25"/>
      <c r="C69" s="25"/>
      <c r="D69" s="25"/>
      <c r="E69" s="25"/>
      <c r="F69" s="25"/>
      <c r="G69" s="25"/>
      <c r="H69" s="25"/>
      <c r="I69" s="26"/>
      <c r="J69" s="25"/>
      <c r="K69" s="25"/>
      <c r="L69" s="25"/>
    </row>
    <row r="70" spans="1:12" ht="30" customHeight="1" x14ac:dyDescent="0.25">
      <c r="A70" s="30" t="s">
        <v>11</v>
      </c>
      <c r="B70" s="97" t="s">
        <v>177</v>
      </c>
      <c r="C70" s="83"/>
      <c r="D70" s="83"/>
      <c r="E70" s="83"/>
      <c r="F70" s="83"/>
      <c r="G70" s="83"/>
      <c r="H70" s="8"/>
      <c r="I70" s="21"/>
      <c r="J70" s="8"/>
      <c r="K70" s="8"/>
      <c r="L70" s="8"/>
    </row>
    <row r="71" spans="1:12" ht="30" customHeight="1" x14ac:dyDescent="0.25">
      <c r="A71" s="80"/>
      <c r="B71" s="77" t="s">
        <v>178</v>
      </c>
      <c r="C71" s="78"/>
      <c r="D71" s="78"/>
      <c r="E71" s="78"/>
      <c r="F71" s="79"/>
      <c r="G71" s="13" t="s">
        <v>126</v>
      </c>
      <c r="H71" s="8"/>
      <c r="I71" s="21"/>
      <c r="J71" s="8"/>
      <c r="K71" s="8"/>
      <c r="L71" s="8"/>
    </row>
    <row r="72" spans="1:12" ht="30" customHeight="1" x14ac:dyDescent="0.25">
      <c r="A72" s="80"/>
      <c r="B72" s="95" t="s">
        <v>179</v>
      </c>
      <c r="C72" s="96"/>
      <c r="D72" s="96"/>
      <c r="E72" s="96"/>
      <c r="F72" s="96"/>
      <c r="G72" s="12"/>
      <c r="H72" s="8"/>
      <c r="I72" s="21"/>
      <c r="J72" s="31" t="s">
        <v>127</v>
      </c>
      <c r="K72" s="13">
        <f>G72</f>
        <v>0</v>
      </c>
      <c r="L72" s="8" t="s">
        <v>125</v>
      </c>
    </row>
    <row r="73" spans="1:12" ht="16.5" thickBot="1" x14ac:dyDescent="0.3">
      <c r="A73" s="8"/>
      <c r="B73" s="8"/>
      <c r="C73" s="8"/>
      <c r="D73" s="8"/>
      <c r="E73" s="8"/>
      <c r="F73" s="8"/>
      <c r="G73" s="8"/>
      <c r="H73" s="8"/>
      <c r="I73" s="21"/>
      <c r="J73" s="8"/>
      <c r="K73" s="8"/>
      <c r="L73" s="8"/>
    </row>
    <row r="74" spans="1:12" x14ac:dyDescent="0.25">
      <c r="A74" s="25"/>
      <c r="B74" s="25"/>
      <c r="C74" s="25"/>
      <c r="D74" s="25"/>
      <c r="E74" s="25"/>
      <c r="F74" s="25"/>
      <c r="G74" s="25"/>
      <c r="H74" s="25"/>
      <c r="I74" s="26"/>
      <c r="J74" s="25"/>
      <c r="K74" s="25"/>
      <c r="L74" s="25"/>
    </row>
    <row r="75" spans="1:12" s="4" customFormat="1" ht="25.5" x14ac:dyDescent="0.25">
      <c r="A75" s="52" t="s">
        <v>12</v>
      </c>
      <c r="B75" s="17" t="s">
        <v>128</v>
      </c>
      <c r="C75" s="18"/>
      <c r="D75" s="18"/>
      <c r="E75" s="18"/>
      <c r="F75" s="18"/>
      <c r="G75" s="18"/>
      <c r="H75" s="18"/>
      <c r="I75" s="19"/>
      <c r="J75" s="18"/>
      <c r="K75" s="18"/>
      <c r="L75" s="18"/>
    </row>
    <row r="76" spans="1:12" ht="39.950000000000003" customHeight="1" x14ac:dyDescent="0.25">
      <c r="A76" s="32" t="s">
        <v>13</v>
      </c>
      <c r="B76" s="149" t="s">
        <v>129</v>
      </c>
      <c r="C76" s="149"/>
      <c r="D76" s="149"/>
      <c r="E76" s="149"/>
      <c r="F76" s="149"/>
      <c r="G76" s="33" t="s">
        <v>130</v>
      </c>
      <c r="H76" s="34"/>
      <c r="I76" s="35"/>
      <c r="J76" s="8"/>
      <c r="K76" s="23" t="s">
        <v>131</v>
      </c>
      <c r="L76" s="8"/>
    </row>
    <row r="77" spans="1:12" ht="30" customHeight="1" x14ac:dyDescent="0.25">
      <c r="A77" s="11" t="s">
        <v>14</v>
      </c>
      <c r="B77" s="110" t="s">
        <v>132</v>
      </c>
      <c r="C77" s="110"/>
      <c r="D77" s="13" t="s">
        <v>133</v>
      </c>
      <c r="E77" s="13" t="s">
        <v>134</v>
      </c>
      <c r="F77" s="13" t="s">
        <v>135</v>
      </c>
      <c r="G77" s="36"/>
      <c r="H77" s="8"/>
      <c r="I77" s="21"/>
      <c r="J77" s="8"/>
      <c r="K77" s="37"/>
      <c r="L77" s="8"/>
    </row>
    <row r="78" spans="1:12" ht="30" customHeight="1" x14ac:dyDescent="0.25">
      <c r="A78" s="11" t="s">
        <v>15</v>
      </c>
      <c r="B78" s="110" t="s">
        <v>136</v>
      </c>
      <c r="C78" s="110"/>
      <c r="D78" s="13" t="s">
        <v>133</v>
      </c>
      <c r="E78" s="13" t="s">
        <v>134</v>
      </c>
      <c r="F78" s="13" t="s">
        <v>135</v>
      </c>
      <c r="G78" s="36"/>
      <c r="H78" s="8"/>
      <c r="I78" s="21"/>
      <c r="J78" s="8"/>
      <c r="K78" s="37"/>
      <c r="L78" s="8"/>
    </row>
    <row r="79" spans="1:12" ht="30" customHeight="1" x14ac:dyDescent="0.25">
      <c r="A79" s="11" t="s">
        <v>16</v>
      </c>
      <c r="B79" s="110" t="s">
        <v>137</v>
      </c>
      <c r="C79" s="110"/>
      <c r="D79" s="13" t="s">
        <v>133</v>
      </c>
      <c r="E79" s="13" t="s">
        <v>134</v>
      </c>
      <c r="F79" s="13" t="s">
        <v>135</v>
      </c>
      <c r="G79" s="36"/>
      <c r="H79" s="8"/>
      <c r="I79" s="21"/>
      <c r="J79" s="8"/>
      <c r="K79" s="37"/>
      <c r="L79" s="8"/>
    </row>
    <row r="80" spans="1:12" ht="30" customHeight="1" x14ac:dyDescent="0.25">
      <c r="A80" s="11" t="s">
        <v>17</v>
      </c>
      <c r="B80" s="110" t="s">
        <v>138</v>
      </c>
      <c r="C80" s="110"/>
      <c r="D80" s="13" t="s">
        <v>133</v>
      </c>
      <c r="E80" s="13" t="s">
        <v>134</v>
      </c>
      <c r="F80" s="13" t="s">
        <v>135</v>
      </c>
      <c r="G80" s="36"/>
      <c r="H80" s="8"/>
      <c r="I80" s="21"/>
      <c r="J80" s="8"/>
      <c r="K80" s="37"/>
      <c r="L80" s="8"/>
    </row>
    <row r="81" spans="1:12" ht="30" customHeight="1" x14ac:dyDescent="0.25">
      <c r="A81" s="11" t="s">
        <v>18</v>
      </c>
      <c r="B81" s="110" t="s">
        <v>139</v>
      </c>
      <c r="C81" s="110"/>
      <c r="D81" s="13" t="s">
        <v>133</v>
      </c>
      <c r="E81" s="13" t="s">
        <v>134</v>
      </c>
      <c r="F81" s="13" t="s">
        <v>135</v>
      </c>
      <c r="G81" s="36"/>
      <c r="H81" s="8"/>
      <c r="I81" s="21"/>
      <c r="J81" s="8"/>
      <c r="K81" s="37"/>
      <c r="L81" s="8"/>
    </row>
    <row r="82" spans="1:12" ht="30" customHeight="1" x14ac:dyDescent="0.25">
      <c r="A82" s="11" t="s">
        <v>19</v>
      </c>
      <c r="B82" s="110" t="s">
        <v>140</v>
      </c>
      <c r="C82" s="110"/>
      <c r="D82" s="13" t="s">
        <v>133</v>
      </c>
      <c r="E82" s="13" t="s">
        <v>134</v>
      </c>
      <c r="F82" s="13" t="s">
        <v>135</v>
      </c>
      <c r="G82" s="36"/>
      <c r="H82" s="8"/>
      <c r="I82" s="21"/>
      <c r="J82" s="8"/>
      <c r="K82" s="37"/>
      <c r="L82" s="8"/>
    </row>
    <row r="83" spans="1:12" ht="39.950000000000003" customHeight="1" x14ac:dyDescent="0.25">
      <c r="A83" s="11" t="s">
        <v>20</v>
      </c>
      <c r="B83" s="148" t="s">
        <v>174</v>
      </c>
      <c r="C83" s="110"/>
      <c r="D83" s="13" t="s">
        <v>133</v>
      </c>
      <c r="E83" s="13" t="s">
        <v>134</v>
      </c>
      <c r="F83" s="13" t="s">
        <v>135</v>
      </c>
      <c r="G83" s="36"/>
      <c r="H83" s="8"/>
      <c r="I83" s="21"/>
      <c r="J83" s="8"/>
      <c r="K83" s="37"/>
      <c r="L83" s="8"/>
    </row>
    <row r="84" spans="1:12" ht="30" customHeight="1" x14ac:dyDescent="0.25">
      <c r="A84" s="11" t="s">
        <v>21</v>
      </c>
      <c r="B84" s="110" t="s">
        <v>141</v>
      </c>
      <c r="C84" s="110"/>
      <c r="D84" s="13" t="s">
        <v>133</v>
      </c>
      <c r="E84" s="13" t="s">
        <v>134</v>
      </c>
      <c r="F84" s="13" t="s">
        <v>135</v>
      </c>
      <c r="G84" s="36"/>
      <c r="H84" s="8"/>
      <c r="I84" s="21"/>
      <c r="J84" s="8"/>
      <c r="K84" s="37"/>
      <c r="L84" s="8"/>
    </row>
    <row r="85" spans="1:12" ht="16.5" thickBot="1" x14ac:dyDescent="0.3">
      <c r="A85" s="8"/>
      <c r="B85" s="8"/>
      <c r="C85" s="8"/>
      <c r="D85" s="8"/>
      <c r="E85" s="8"/>
      <c r="F85" s="8"/>
      <c r="G85" s="8"/>
      <c r="H85" s="8"/>
      <c r="I85" s="21"/>
      <c r="J85" s="8"/>
      <c r="K85" s="8"/>
      <c r="L85" s="8"/>
    </row>
    <row r="86" spans="1:12" x14ac:dyDescent="0.25">
      <c r="A86" s="25"/>
      <c r="B86" s="25"/>
      <c r="C86" s="25"/>
      <c r="D86" s="25"/>
      <c r="E86" s="25"/>
      <c r="F86" s="25"/>
      <c r="G86" s="25"/>
      <c r="H86" s="25"/>
      <c r="I86" s="26"/>
      <c r="J86" s="25"/>
      <c r="K86" s="25"/>
      <c r="L86" s="25"/>
    </row>
    <row r="87" spans="1:12" s="3" customFormat="1" ht="39.950000000000003" customHeight="1" x14ac:dyDescent="0.25">
      <c r="A87" s="22" t="s">
        <v>22</v>
      </c>
      <c r="B87" s="103" t="s">
        <v>142</v>
      </c>
      <c r="C87" s="103"/>
      <c r="D87" s="103"/>
      <c r="E87" s="103"/>
      <c r="F87" s="103"/>
      <c r="G87" s="103"/>
      <c r="H87" s="34"/>
      <c r="I87" s="35"/>
      <c r="J87" s="34"/>
      <c r="K87" s="34"/>
      <c r="L87" s="34"/>
    </row>
    <row r="88" spans="1:12" s="3" customFormat="1" ht="45" customHeight="1" x14ac:dyDescent="0.25">
      <c r="A88" s="30" t="s">
        <v>23</v>
      </c>
      <c r="B88" s="86" t="s">
        <v>181</v>
      </c>
      <c r="C88" s="92"/>
      <c r="D88" s="92"/>
      <c r="E88" s="92"/>
      <c r="F88" s="92"/>
      <c r="G88" s="92"/>
      <c r="H88" s="34"/>
      <c r="I88" s="35"/>
      <c r="J88" s="34"/>
      <c r="K88" s="34"/>
      <c r="L88" s="34"/>
    </row>
    <row r="89" spans="1:12" ht="30" customHeight="1" thickBot="1" x14ac:dyDescent="0.3">
      <c r="A89" s="71"/>
      <c r="B89" s="112" t="s">
        <v>143</v>
      </c>
      <c r="C89" s="113"/>
      <c r="D89" s="112" t="s">
        <v>144</v>
      </c>
      <c r="E89" s="114"/>
      <c r="F89" s="113"/>
      <c r="G89" s="38" t="s">
        <v>145</v>
      </c>
      <c r="H89" s="8"/>
      <c r="I89" s="21"/>
      <c r="J89" s="8"/>
      <c r="K89" s="8"/>
      <c r="L89" s="8"/>
    </row>
    <row r="90" spans="1:12" ht="30" customHeight="1" x14ac:dyDescent="0.25">
      <c r="A90" s="72"/>
      <c r="B90" s="111"/>
      <c r="C90" s="87"/>
      <c r="D90" s="87"/>
      <c r="E90" s="87"/>
      <c r="F90" s="87"/>
      <c r="G90" s="39"/>
      <c r="H90" s="8"/>
      <c r="I90" s="21"/>
      <c r="J90" s="8"/>
      <c r="K90" s="8"/>
      <c r="L90" s="8"/>
    </row>
    <row r="91" spans="1:12" ht="30" customHeight="1" x14ac:dyDescent="0.25">
      <c r="A91" s="72"/>
      <c r="B91" s="84"/>
      <c r="C91" s="76"/>
      <c r="D91" s="76"/>
      <c r="E91" s="76"/>
      <c r="F91" s="76"/>
      <c r="G91" s="40"/>
      <c r="H91" s="8"/>
      <c r="I91" s="21"/>
      <c r="J91" s="8"/>
      <c r="K91" s="8"/>
      <c r="L91" s="8"/>
    </row>
    <row r="92" spans="1:12" ht="30" customHeight="1" x14ac:dyDescent="0.25">
      <c r="A92" s="72"/>
      <c r="B92" s="84"/>
      <c r="C92" s="76"/>
      <c r="D92" s="76"/>
      <c r="E92" s="76"/>
      <c r="F92" s="76"/>
      <c r="G92" s="40"/>
      <c r="H92" s="8"/>
      <c r="I92" s="21"/>
      <c r="J92" s="8"/>
      <c r="K92" s="8"/>
      <c r="L92" s="8"/>
    </row>
    <row r="93" spans="1:12" ht="30" customHeight="1" x14ac:dyDescent="0.25">
      <c r="A93" s="72"/>
      <c r="B93" s="84"/>
      <c r="C93" s="76"/>
      <c r="D93" s="76"/>
      <c r="E93" s="76"/>
      <c r="F93" s="76"/>
      <c r="G93" s="40"/>
      <c r="H93" s="8"/>
      <c r="I93" s="21"/>
      <c r="J93" s="8"/>
      <c r="K93" s="8"/>
      <c r="L93" s="8"/>
    </row>
    <row r="94" spans="1:12" ht="30" customHeight="1" x14ac:dyDescent="0.25">
      <c r="A94" s="73"/>
      <c r="B94" s="84"/>
      <c r="C94" s="76"/>
      <c r="D94" s="76"/>
      <c r="E94" s="76"/>
      <c r="F94" s="76"/>
      <c r="G94" s="40"/>
      <c r="H94" s="8"/>
      <c r="I94" s="21"/>
      <c r="J94" s="31" t="s">
        <v>146</v>
      </c>
      <c r="K94" s="13">
        <f>COUNTA(B90:B94)</f>
        <v>0</v>
      </c>
      <c r="L94" s="8" t="s">
        <v>147</v>
      </c>
    </row>
    <row r="95" spans="1:12" ht="16.5" thickBot="1" x14ac:dyDescent="0.3">
      <c r="A95" s="8"/>
      <c r="B95" s="8"/>
      <c r="C95" s="8"/>
      <c r="D95" s="8"/>
      <c r="E95" s="8"/>
      <c r="F95" s="8"/>
      <c r="G95" s="8"/>
      <c r="H95" s="8"/>
      <c r="I95" s="21"/>
      <c r="J95" s="8"/>
      <c r="K95" s="8"/>
      <c r="L95" s="8"/>
    </row>
    <row r="96" spans="1:12" x14ac:dyDescent="0.25">
      <c r="A96" s="25"/>
      <c r="B96" s="25"/>
      <c r="C96" s="25"/>
      <c r="D96" s="25"/>
      <c r="E96" s="25"/>
      <c r="F96" s="25"/>
      <c r="G96" s="25"/>
      <c r="H96" s="25"/>
      <c r="I96" s="26"/>
      <c r="J96" s="25"/>
      <c r="K96" s="25"/>
      <c r="L96" s="25"/>
    </row>
    <row r="97" spans="1:12" s="3" customFormat="1" ht="19.5" x14ac:dyDescent="0.25">
      <c r="A97" s="30" t="s">
        <v>24</v>
      </c>
      <c r="B97" s="97" t="s">
        <v>182</v>
      </c>
      <c r="C97" s="83"/>
      <c r="D97" s="83"/>
      <c r="E97" s="83"/>
      <c r="F97" s="83"/>
      <c r="G97" s="83"/>
      <c r="H97" s="34"/>
      <c r="I97" s="35"/>
      <c r="J97" s="34"/>
      <c r="K97" s="34"/>
      <c r="L97" s="34"/>
    </row>
    <row r="98" spans="1:12" ht="34.5" customHeight="1" thickBot="1" x14ac:dyDescent="0.3">
      <c r="A98" s="80"/>
      <c r="B98" s="85" t="s">
        <v>143</v>
      </c>
      <c r="C98" s="85"/>
      <c r="D98" s="74" t="s">
        <v>180</v>
      </c>
      <c r="E98" s="75"/>
      <c r="F98" s="75"/>
      <c r="G98" s="41" t="s">
        <v>148</v>
      </c>
      <c r="H98" s="8"/>
      <c r="I98" s="21"/>
      <c r="J98" s="8"/>
      <c r="K98" s="8"/>
      <c r="L98" s="8"/>
    </row>
    <row r="99" spans="1:12" ht="30" customHeight="1" x14ac:dyDescent="0.25">
      <c r="A99" s="80"/>
      <c r="B99" s="98"/>
      <c r="C99" s="87"/>
      <c r="D99" s="87"/>
      <c r="E99" s="87"/>
      <c r="F99" s="87"/>
      <c r="G99" s="42"/>
      <c r="H99" s="8"/>
      <c r="I99" s="21"/>
      <c r="J99" s="8"/>
      <c r="K99" s="8"/>
      <c r="L99" s="8"/>
    </row>
    <row r="100" spans="1:12" ht="30" customHeight="1" x14ac:dyDescent="0.25">
      <c r="A100" s="80"/>
      <c r="B100" s="76"/>
      <c r="C100" s="76"/>
      <c r="D100" s="76"/>
      <c r="E100" s="76"/>
      <c r="F100" s="76"/>
      <c r="G100" s="43"/>
      <c r="H100" s="8"/>
      <c r="I100" s="21"/>
      <c r="J100" s="8"/>
      <c r="K100" s="8"/>
      <c r="L100" s="8"/>
    </row>
    <row r="101" spans="1:12" ht="30" customHeight="1" x14ac:dyDescent="0.25">
      <c r="A101" s="80"/>
      <c r="B101" s="76"/>
      <c r="C101" s="76"/>
      <c r="D101" s="76"/>
      <c r="E101" s="76"/>
      <c r="F101" s="76"/>
      <c r="G101" s="43"/>
      <c r="H101" s="8"/>
      <c r="I101" s="21"/>
      <c r="J101" s="31" t="s">
        <v>146</v>
      </c>
      <c r="K101" s="13">
        <f>COUNTA(B99:C101)</f>
        <v>0</v>
      </c>
      <c r="L101" s="8" t="s">
        <v>149</v>
      </c>
    </row>
    <row r="102" spans="1:12" ht="16.5" thickBot="1" x14ac:dyDescent="0.3">
      <c r="A102" s="8"/>
      <c r="B102" s="8"/>
      <c r="C102" s="8"/>
      <c r="D102" s="8"/>
      <c r="E102" s="8"/>
      <c r="F102" s="8"/>
      <c r="G102" s="8"/>
      <c r="H102" s="8"/>
      <c r="I102" s="21"/>
      <c r="J102" s="8"/>
      <c r="K102" s="8"/>
      <c r="L102" s="8"/>
    </row>
    <row r="103" spans="1:12" x14ac:dyDescent="0.25">
      <c r="A103" s="25"/>
      <c r="B103" s="25"/>
      <c r="C103" s="25"/>
      <c r="D103" s="25"/>
      <c r="E103" s="25"/>
      <c r="F103" s="25"/>
      <c r="G103" s="25"/>
      <c r="H103" s="25"/>
      <c r="I103" s="26"/>
      <c r="J103" s="25"/>
      <c r="K103" s="25"/>
      <c r="L103" s="25"/>
    </row>
    <row r="104" spans="1:12" s="4" customFormat="1" ht="25.5" x14ac:dyDescent="0.25">
      <c r="A104" s="52" t="s">
        <v>25</v>
      </c>
      <c r="B104" s="94" t="s">
        <v>150</v>
      </c>
      <c r="C104" s="94"/>
      <c r="D104" s="94"/>
      <c r="E104" s="94"/>
      <c r="F104" s="94"/>
      <c r="G104" s="94"/>
      <c r="H104" s="18"/>
      <c r="I104" s="19"/>
      <c r="J104" s="18"/>
      <c r="K104" s="18"/>
      <c r="L104" s="18"/>
    </row>
    <row r="105" spans="1:12" s="3" customFormat="1" ht="39.950000000000003" customHeight="1" x14ac:dyDescent="0.25">
      <c r="A105" s="44" t="s">
        <v>26</v>
      </c>
      <c r="B105" s="86" t="s">
        <v>183</v>
      </c>
      <c r="C105" s="92"/>
      <c r="D105" s="92"/>
      <c r="E105" s="92"/>
      <c r="F105" s="92"/>
      <c r="G105" s="33" t="s">
        <v>151</v>
      </c>
      <c r="H105" s="34"/>
      <c r="I105" s="35"/>
      <c r="J105" s="34"/>
      <c r="K105" s="34"/>
      <c r="L105" s="34"/>
    </row>
    <row r="106" spans="1:12" ht="30" customHeight="1" x14ac:dyDescent="0.25">
      <c r="A106" s="80"/>
      <c r="B106" s="76"/>
      <c r="C106" s="76"/>
      <c r="D106" s="76"/>
      <c r="E106" s="76"/>
      <c r="F106" s="76"/>
      <c r="G106" s="36"/>
      <c r="H106" s="8"/>
      <c r="I106" s="21"/>
      <c r="J106" s="8"/>
      <c r="K106" s="8"/>
      <c r="L106" s="8"/>
    </row>
    <row r="107" spans="1:12" ht="30" customHeight="1" x14ac:dyDescent="0.25">
      <c r="A107" s="80"/>
      <c r="B107" s="76"/>
      <c r="C107" s="76"/>
      <c r="D107" s="76"/>
      <c r="E107" s="76"/>
      <c r="F107" s="76"/>
      <c r="G107" s="36"/>
      <c r="H107" s="8"/>
      <c r="I107" s="21"/>
      <c r="J107" s="8"/>
      <c r="K107" s="8"/>
      <c r="L107" s="8"/>
    </row>
    <row r="108" spans="1:12" ht="30" customHeight="1" x14ac:dyDescent="0.25">
      <c r="A108" s="80"/>
      <c r="B108" s="76"/>
      <c r="C108" s="76"/>
      <c r="D108" s="76"/>
      <c r="E108" s="76"/>
      <c r="F108" s="76"/>
      <c r="G108" s="36"/>
      <c r="H108" s="8"/>
      <c r="I108" s="21"/>
      <c r="J108" s="8"/>
      <c r="K108" s="23" t="s">
        <v>85</v>
      </c>
      <c r="L108" s="8"/>
    </row>
    <row r="109" spans="1:12" ht="30" customHeight="1" x14ac:dyDescent="0.25">
      <c r="A109" s="99" t="s">
        <v>152</v>
      </c>
      <c r="B109" s="100"/>
      <c r="C109" s="76"/>
      <c r="D109" s="76"/>
      <c r="E109" s="76"/>
      <c r="F109" s="76"/>
      <c r="G109" s="76"/>
      <c r="H109" s="8"/>
      <c r="I109" s="21"/>
      <c r="J109" s="8"/>
      <c r="K109" s="37"/>
      <c r="L109" s="8"/>
    </row>
    <row r="110" spans="1:12" ht="30" customHeight="1" x14ac:dyDescent="0.25">
      <c r="A110" s="8"/>
      <c r="B110" s="8"/>
      <c r="C110" s="8"/>
      <c r="D110" s="8"/>
      <c r="E110" s="8"/>
      <c r="F110" s="8"/>
      <c r="G110" s="8"/>
      <c r="H110" s="8"/>
      <c r="I110" s="21"/>
      <c r="J110" s="8"/>
      <c r="K110" s="8"/>
      <c r="L110" s="8"/>
    </row>
    <row r="111" spans="1:12" ht="19.5" x14ac:dyDescent="0.25">
      <c r="A111" s="8"/>
      <c r="B111" s="34" t="s">
        <v>153</v>
      </c>
      <c r="C111" s="34"/>
      <c r="D111" s="8"/>
      <c r="E111" s="8"/>
      <c r="F111" s="8"/>
      <c r="G111" s="8"/>
      <c r="H111" s="8"/>
      <c r="I111" s="21"/>
      <c r="J111" s="8"/>
      <c r="K111" s="8"/>
      <c r="L111" s="8"/>
    </row>
    <row r="112" spans="1:12" ht="19.5" x14ac:dyDescent="0.25">
      <c r="A112" s="8"/>
      <c r="B112" s="34" t="s">
        <v>154</v>
      </c>
      <c r="C112" s="8"/>
      <c r="D112" s="8"/>
      <c r="E112" s="8"/>
      <c r="F112" s="8"/>
      <c r="G112" s="8"/>
      <c r="H112" s="8"/>
      <c r="I112" s="21"/>
      <c r="J112" s="8"/>
      <c r="K112" s="8"/>
      <c r="L112" s="8"/>
    </row>
    <row r="113" spans="1:12" ht="19.5" x14ac:dyDescent="0.25">
      <c r="A113" s="8"/>
      <c r="B113" s="34" t="s">
        <v>155</v>
      </c>
      <c r="C113" s="8"/>
      <c r="D113" s="8"/>
      <c r="E113" s="8"/>
      <c r="F113" s="8"/>
      <c r="G113" s="8"/>
      <c r="H113" s="8"/>
      <c r="I113" s="21"/>
      <c r="J113" s="8"/>
      <c r="K113" s="8"/>
      <c r="L113" s="8"/>
    </row>
    <row r="114" spans="1:12" ht="19.5" x14ac:dyDescent="0.25">
      <c r="A114" s="8"/>
      <c r="B114" s="34" t="s">
        <v>156</v>
      </c>
      <c r="C114" s="8"/>
      <c r="D114" s="8"/>
      <c r="E114" s="8"/>
      <c r="F114" s="8"/>
      <c r="G114" s="8"/>
      <c r="H114" s="8"/>
      <c r="I114" s="21"/>
      <c r="J114" s="8"/>
      <c r="K114" s="8"/>
      <c r="L114" s="8"/>
    </row>
    <row r="115" spans="1:12" ht="19.5" x14ac:dyDescent="0.25">
      <c r="A115" s="8"/>
      <c r="B115" s="34" t="s">
        <v>157</v>
      </c>
      <c r="C115" s="8"/>
      <c r="D115" s="8"/>
      <c r="E115" s="8"/>
      <c r="F115" s="8"/>
      <c r="G115" s="8"/>
      <c r="H115" s="8"/>
      <c r="I115" s="21"/>
      <c r="J115" s="8"/>
      <c r="K115" s="8"/>
      <c r="L115" s="8"/>
    </row>
    <row r="116" spans="1:12" ht="16.5" thickBot="1" x14ac:dyDescent="0.3">
      <c r="A116" s="8"/>
      <c r="B116" s="8"/>
      <c r="C116" s="8"/>
      <c r="D116" s="8"/>
      <c r="E116" s="8"/>
      <c r="F116" s="8"/>
      <c r="G116" s="8"/>
      <c r="H116" s="8"/>
      <c r="I116" s="21"/>
      <c r="J116" s="8"/>
      <c r="K116" s="8"/>
      <c r="L116" s="8"/>
    </row>
    <row r="117" spans="1:12" x14ac:dyDescent="0.25">
      <c r="A117" s="25"/>
      <c r="B117" s="25"/>
      <c r="C117" s="25"/>
      <c r="D117" s="25"/>
      <c r="E117" s="25"/>
      <c r="F117" s="25"/>
      <c r="G117" s="25"/>
      <c r="H117" s="25"/>
      <c r="I117" s="26"/>
      <c r="J117" s="25"/>
      <c r="K117" s="25"/>
      <c r="L117" s="25"/>
    </row>
    <row r="118" spans="1:12" s="3" customFormat="1" ht="42.75" customHeight="1" x14ac:dyDescent="0.25">
      <c r="A118" s="44" t="s">
        <v>34</v>
      </c>
      <c r="B118" s="93" t="s">
        <v>184</v>
      </c>
      <c r="C118" s="83"/>
      <c r="D118" s="83"/>
      <c r="E118" s="83"/>
      <c r="F118" s="83"/>
      <c r="G118" s="83"/>
      <c r="H118" s="34"/>
      <c r="I118" s="35"/>
      <c r="J118" s="34"/>
      <c r="K118" s="34"/>
      <c r="L118" s="34"/>
    </row>
    <row r="119" spans="1:12" ht="30" customHeight="1" thickBot="1" x14ac:dyDescent="0.3">
      <c r="A119" s="80"/>
      <c r="B119" s="85" t="s">
        <v>158</v>
      </c>
      <c r="C119" s="85"/>
      <c r="D119" s="85" t="s">
        <v>159</v>
      </c>
      <c r="E119" s="85"/>
      <c r="F119" s="85"/>
      <c r="G119" s="41" t="s">
        <v>160</v>
      </c>
      <c r="H119" s="8"/>
      <c r="I119" s="21"/>
      <c r="J119" s="8"/>
      <c r="K119" s="8"/>
      <c r="L119" s="8"/>
    </row>
    <row r="120" spans="1:12" ht="30" customHeight="1" x14ac:dyDescent="0.25">
      <c r="A120" s="80"/>
      <c r="B120" s="70"/>
      <c r="C120" s="70"/>
      <c r="D120" s="81"/>
      <c r="E120" s="81"/>
      <c r="F120" s="81"/>
      <c r="G120" s="36"/>
      <c r="H120" s="8"/>
      <c r="I120" s="21"/>
      <c r="J120" s="8"/>
      <c r="K120" s="8"/>
      <c r="L120" s="8"/>
    </row>
    <row r="121" spans="1:12" ht="30" customHeight="1" x14ac:dyDescent="0.25">
      <c r="A121" s="80"/>
      <c r="B121" s="70"/>
      <c r="C121" s="70"/>
      <c r="D121" s="81"/>
      <c r="E121" s="81"/>
      <c r="F121" s="81"/>
      <c r="G121" s="36"/>
      <c r="H121" s="8"/>
      <c r="I121" s="21"/>
      <c r="J121" s="8"/>
      <c r="K121" s="8"/>
      <c r="L121" s="8"/>
    </row>
    <row r="122" spans="1:12" ht="30" customHeight="1" x14ac:dyDescent="0.25">
      <c r="A122" s="80"/>
      <c r="B122" s="70"/>
      <c r="C122" s="70"/>
      <c r="D122" s="81"/>
      <c r="E122" s="81"/>
      <c r="F122" s="81"/>
      <c r="G122" s="36"/>
      <c r="H122" s="8"/>
      <c r="I122" s="21"/>
      <c r="J122" s="8"/>
      <c r="K122" s="8"/>
      <c r="L122" s="8"/>
    </row>
    <row r="123" spans="1:12" ht="30" customHeight="1" x14ac:dyDescent="0.25">
      <c r="A123" s="80"/>
      <c r="B123" s="70"/>
      <c r="C123" s="70"/>
      <c r="D123" s="81"/>
      <c r="E123" s="81"/>
      <c r="F123" s="81"/>
      <c r="G123" s="36"/>
      <c r="H123" s="8"/>
      <c r="I123" s="21"/>
      <c r="J123" s="8"/>
      <c r="K123" s="8"/>
      <c r="L123" s="8"/>
    </row>
    <row r="124" spans="1:12" ht="30" customHeight="1" x14ac:dyDescent="0.25">
      <c r="A124" s="80"/>
      <c r="B124" s="70"/>
      <c r="C124" s="70"/>
      <c r="D124" s="81"/>
      <c r="E124" s="81"/>
      <c r="F124" s="81"/>
      <c r="G124" s="36"/>
      <c r="H124" s="8"/>
      <c r="I124" s="21"/>
      <c r="J124" s="8"/>
      <c r="K124" s="8"/>
      <c r="L124" s="8"/>
    </row>
    <row r="125" spans="1:12" ht="30" customHeight="1" x14ac:dyDescent="0.25">
      <c r="A125" s="80"/>
      <c r="B125" s="70"/>
      <c r="C125" s="70"/>
      <c r="D125" s="81"/>
      <c r="E125" s="81"/>
      <c r="F125" s="81"/>
      <c r="G125" s="36"/>
      <c r="H125" s="8"/>
      <c r="I125" s="21"/>
      <c r="J125" s="8"/>
      <c r="K125" s="8"/>
      <c r="L125" s="8"/>
    </row>
    <row r="126" spans="1:12" ht="30" customHeight="1" x14ac:dyDescent="0.25">
      <c r="A126" s="80"/>
      <c r="B126" s="70"/>
      <c r="C126" s="70"/>
      <c r="D126" s="81"/>
      <c r="E126" s="81"/>
      <c r="F126" s="81"/>
      <c r="G126" s="36"/>
      <c r="H126" s="8"/>
      <c r="I126" s="21"/>
      <c r="J126" s="8"/>
      <c r="K126" s="8"/>
      <c r="L126" s="8"/>
    </row>
    <row r="127" spans="1:12" ht="30" customHeight="1" x14ac:dyDescent="0.25">
      <c r="A127" s="80"/>
      <c r="B127" s="70"/>
      <c r="C127" s="70"/>
      <c r="D127" s="81"/>
      <c r="E127" s="81"/>
      <c r="F127" s="81"/>
      <c r="G127" s="36"/>
      <c r="H127" s="8"/>
      <c r="I127" s="21"/>
      <c r="J127" s="8"/>
      <c r="K127" s="8"/>
      <c r="L127" s="8"/>
    </row>
    <row r="128" spans="1:12" ht="30" customHeight="1" x14ac:dyDescent="0.25">
      <c r="A128" s="80"/>
      <c r="B128" s="70"/>
      <c r="C128" s="70"/>
      <c r="D128" s="81"/>
      <c r="E128" s="81"/>
      <c r="F128" s="81"/>
      <c r="G128" s="36"/>
      <c r="H128" s="8"/>
      <c r="I128" s="21"/>
      <c r="J128" s="8"/>
      <c r="K128" s="8"/>
      <c r="L128" s="8"/>
    </row>
    <row r="129" spans="1:12" ht="30" customHeight="1" x14ac:dyDescent="0.25">
      <c r="A129" s="80"/>
      <c r="B129" s="70"/>
      <c r="C129" s="70"/>
      <c r="D129" s="81"/>
      <c r="E129" s="81"/>
      <c r="F129" s="81"/>
      <c r="G129" s="36"/>
      <c r="H129" s="8"/>
      <c r="I129" s="21"/>
      <c r="J129" s="31" t="s">
        <v>146</v>
      </c>
      <c r="K129" s="13">
        <f>COUNTA(B120:C129)</f>
        <v>0</v>
      </c>
      <c r="L129" s="8" t="s">
        <v>161</v>
      </c>
    </row>
    <row r="130" spans="1:12" ht="16.5" thickBot="1" x14ac:dyDescent="0.3">
      <c r="A130" s="8"/>
      <c r="B130" s="8"/>
      <c r="C130" s="8"/>
      <c r="D130" s="8"/>
      <c r="E130" s="8"/>
      <c r="F130" s="8"/>
      <c r="G130" s="8"/>
      <c r="H130" s="8"/>
      <c r="I130" s="21"/>
      <c r="J130" s="8"/>
      <c r="K130" s="8"/>
      <c r="L130" s="8"/>
    </row>
    <row r="131" spans="1:12" x14ac:dyDescent="0.25">
      <c r="A131" s="25"/>
      <c r="B131" s="25"/>
      <c r="C131" s="25"/>
      <c r="D131" s="25"/>
      <c r="E131" s="25"/>
      <c r="F131" s="25"/>
      <c r="G131" s="25"/>
      <c r="H131" s="25"/>
      <c r="I131" s="26"/>
      <c r="J131" s="25"/>
      <c r="K131" s="25"/>
      <c r="L131" s="25"/>
    </row>
    <row r="132" spans="1:12" s="3" customFormat="1" ht="61.5" customHeight="1" x14ac:dyDescent="0.25">
      <c r="A132" s="44" t="s">
        <v>35</v>
      </c>
      <c r="B132" s="93" t="s">
        <v>185</v>
      </c>
      <c r="C132" s="92"/>
      <c r="D132" s="92"/>
      <c r="E132" s="92"/>
      <c r="F132" s="92"/>
      <c r="G132" s="92"/>
      <c r="H132" s="45"/>
      <c r="I132" s="46"/>
      <c r="J132" s="45"/>
      <c r="K132" s="34"/>
      <c r="L132" s="34"/>
    </row>
    <row r="133" spans="1:12" ht="30" customHeight="1" thickBot="1" x14ac:dyDescent="0.3">
      <c r="A133" s="80"/>
      <c r="B133" s="85" t="s">
        <v>158</v>
      </c>
      <c r="C133" s="85"/>
      <c r="D133" s="85" t="s">
        <v>159</v>
      </c>
      <c r="E133" s="85"/>
      <c r="F133" s="85"/>
      <c r="G133" s="41" t="s">
        <v>160</v>
      </c>
      <c r="H133" s="8"/>
      <c r="I133" s="21"/>
      <c r="J133" s="8"/>
      <c r="K133" s="8"/>
      <c r="L133" s="8"/>
    </row>
    <row r="134" spans="1:12" ht="30" customHeight="1" x14ac:dyDescent="0.25">
      <c r="A134" s="80"/>
      <c r="B134" s="70"/>
      <c r="C134" s="70"/>
      <c r="D134" s="81"/>
      <c r="E134" s="81"/>
      <c r="F134" s="81"/>
      <c r="G134" s="36"/>
      <c r="H134" s="8"/>
      <c r="I134" s="21"/>
      <c r="J134" s="8"/>
      <c r="K134" s="8"/>
      <c r="L134" s="8"/>
    </row>
    <row r="135" spans="1:12" ht="30" customHeight="1" x14ac:dyDescent="0.25">
      <c r="A135" s="80"/>
      <c r="B135" s="70"/>
      <c r="C135" s="70"/>
      <c r="D135" s="81"/>
      <c r="E135" s="81"/>
      <c r="F135" s="81"/>
      <c r="G135" s="36"/>
      <c r="H135" s="8"/>
      <c r="I135" s="21"/>
      <c r="J135" s="8"/>
      <c r="K135" s="8"/>
      <c r="L135" s="8"/>
    </row>
    <row r="136" spans="1:12" ht="30" customHeight="1" x14ac:dyDescent="0.25">
      <c r="A136" s="80"/>
      <c r="B136" s="70"/>
      <c r="C136" s="70"/>
      <c r="D136" s="81"/>
      <c r="E136" s="81"/>
      <c r="F136" s="81"/>
      <c r="G136" s="36"/>
      <c r="H136" s="8"/>
      <c r="I136" s="21"/>
      <c r="J136" s="8"/>
      <c r="K136" s="8"/>
      <c r="L136" s="8"/>
    </row>
    <row r="137" spans="1:12" ht="30" customHeight="1" x14ac:dyDescent="0.25">
      <c r="A137" s="80"/>
      <c r="B137" s="70"/>
      <c r="C137" s="70"/>
      <c r="D137" s="81"/>
      <c r="E137" s="81"/>
      <c r="F137" s="81"/>
      <c r="G137" s="36"/>
      <c r="H137" s="8"/>
      <c r="I137" s="21"/>
      <c r="J137" s="8"/>
      <c r="K137" s="8"/>
      <c r="L137" s="8"/>
    </row>
    <row r="138" spans="1:12" ht="30" customHeight="1" x14ac:dyDescent="0.25">
      <c r="A138" s="80"/>
      <c r="B138" s="70"/>
      <c r="C138" s="70"/>
      <c r="D138" s="81"/>
      <c r="E138" s="81"/>
      <c r="F138" s="81"/>
      <c r="G138" s="36"/>
      <c r="H138" s="8"/>
      <c r="I138" s="21"/>
      <c r="J138" s="8"/>
      <c r="K138" s="8"/>
      <c r="L138" s="8"/>
    </row>
    <row r="139" spans="1:12" ht="30" customHeight="1" x14ac:dyDescent="0.25">
      <c r="A139" s="80"/>
      <c r="B139" s="70"/>
      <c r="C139" s="70"/>
      <c r="D139" s="81"/>
      <c r="E139" s="81"/>
      <c r="F139" s="81"/>
      <c r="G139" s="36"/>
      <c r="H139" s="8"/>
      <c r="I139" s="21"/>
      <c r="J139" s="8"/>
      <c r="K139" s="8"/>
      <c r="L139" s="8"/>
    </row>
    <row r="140" spans="1:12" ht="30" customHeight="1" x14ac:dyDescent="0.25">
      <c r="A140" s="80"/>
      <c r="B140" s="70"/>
      <c r="C140" s="70"/>
      <c r="D140" s="81"/>
      <c r="E140" s="81"/>
      <c r="F140" s="81"/>
      <c r="G140" s="36"/>
      <c r="H140" s="8"/>
      <c r="I140" s="21"/>
      <c r="J140" s="8"/>
      <c r="K140" s="8"/>
      <c r="L140" s="8"/>
    </row>
    <row r="141" spans="1:12" ht="30" customHeight="1" x14ac:dyDescent="0.25">
      <c r="A141" s="80"/>
      <c r="B141" s="70"/>
      <c r="C141" s="70"/>
      <c r="D141" s="81"/>
      <c r="E141" s="81"/>
      <c r="F141" s="81"/>
      <c r="G141" s="36"/>
      <c r="H141" s="8"/>
      <c r="I141" s="21"/>
      <c r="J141" s="8"/>
      <c r="K141" s="8"/>
      <c r="L141" s="8"/>
    </row>
    <row r="142" spans="1:12" ht="30" customHeight="1" x14ac:dyDescent="0.25">
      <c r="A142" s="80"/>
      <c r="B142" s="70"/>
      <c r="C142" s="70"/>
      <c r="D142" s="81"/>
      <c r="E142" s="81"/>
      <c r="F142" s="81"/>
      <c r="G142" s="36"/>
      <c r="H142" s="8"/>
      <c r="I142" s="21"/>
      <c r="J142" s="8"/>
      <c r="K142" s="8"/>
      <c r="L142" s="8"/>
    </row>
    <row r="143" spans="1:12" ht="30" customHeight="1" x14ac:dyDescent="0.25">
      <c r="A143" s="80"/>
      <c r="B143" s="70"/>
      <c r="C143" s="70"/>
      <c r="D143" s="81"/>
      <c r="E143" s="81"/>
      <c r="F143" s="81"/>
      <c r="G143" s="36"/>
      <c r="H143" s="8"/>
      <c r="I143" s="21"/>
      <c r="J143" s="31" t="s">
        <v>146</v>
      </c>
      <c r="K143" s="13">
        <f>COUNTA(B134:C143)</f>
        <v>0</v>
      </c>
      <c r="L143" s="8" t="s">
        <v>161</v>
      </c>
    </row>
    <row r="144" spans="1:12" ht="16.5" thickBot="1" x14ac:dyDescent="0.3">
      <c r="A144" s="8"/>
      <c r="B144" s="8"/>
      <c r="C144" s="8"/>
      <c r="D144" s="8"/>
      <c r="E144" s="8"/>
      <c r="F144" s="8"/>
      <c r="G144" s="8"/>
      <c r="H144" s="8"/>
      <c r="I144" s="21"/>
      <c r="J144" s="8"/>
      <c r="K144" s="8"/>
      <c r="L144" s="8"/>
    </row>
    <row r="145" spans="1:12" x14ac:dyDescent="0.25">
      <c r="A145" s="47"/>
      <c r="B145" s="47"/>
      <c r="C145" s="47"/>
      <c r="D145" s="47"/>
      <c r="E145" s="47"/>
      <c r="F145" s="47"/>
      <c r="G145" s="47"/>
      <c r="H145" s="47"/>
      <c r="I145" s="48"/>
      <c r="J145" s="47"/>
      <c r="K145" s="47"/>
      <c r="L145" s="47"/>
    </row>
    <row r="146" spans="1:12" s="3" customFormat="1" ht="39.950000000000003" customHeight="1" x14ac:dyDescent="0.25">
      <c r="A146" s="44" t="s">
        <v>37</v>
      </c>
      <c r="B146" s="138" t="s">
        <v>186</v>
      </c>
      <c r="C146" s="139"/>
      <c r="D146" s="139"/>
      <c r="E146" s="139"/>
      <c r="F146" s="139"/>
      <c r="G146" s="140"/>
      <c r="H146" s="34"/>
      <c r="I146" s="35"/>
      <c r="J146" s="34"/>
      <c r="K146" s="34"/>
      <c r="L146" s="34"/>
    </row>
    <row r="147" spans="1:12" ht="30" customHeight="1" thickBot="1" x14ac:dyDescent="0.3">
      <c r="A147" s="80"/>
      <c r="B147" s="85" t="s">
        <v>158</v>
      </c>
      <c r="C147" s="85"/>
      <c r="D147" s="85" t="s">
        <v>159</v>
      </c>
      <c r="E147" s="85"/>
      <c r="F147" s="85"/>
      <c r="G147" s="41" t="s">
        <v>160</v>
      </c>
      <c r="H147" s="8"/>
      <c r="I147" s="21"/>
      <c r="J147" s="8"/>
      <c r="K147" s="8"/>
      <c r="L147" s="8"/>
    </row>
    <row r="148" spans="1:12" ht="30" customHeight="1" x14ac:dyDescent="0.25">
      <c r="A148" s="80"/>
      <c r="B148" s="70"/>
      <c r="C148" s="70"/>
      <c r="D148" s="82"/>
      <c r="E148" s="82"/>
      <c r="F148" s="82"/>
      <c r="G148" s="49"/>
      <c r="H148" s="8"/>
      <c r="I148" s="21"/>
      <c r="J148" s="8"/>
      <c r="K148" s="8"/>
      <c r="L148" s="8"/>
    </row>
    <row r="149" spans="1:12" ht="30" customHeight="1" x14ac:dyDescent="0.25">
      <c r="A149" s="80"/>
      <c r="B149" s="70"/>
      <c r="C149" s="70"/>
      <c r="D149" s="81"/>
      <c r="E149" s="81"/>
      <c r="F149" s="81"/>
      <c r="G149" s="36"/>
      <c r="H149" s="8"/>
      <c r="I149" s="21"/>
      <c r="J149" s="8"/>
      <c r="K149" s="8"/>
      <c r="L149" s="8"/>
    </row>
    <row r="150" spans="1:12" ht="30" customHeight="1" x14ac:dyDescent="0.25">
      <c r="A150" s="80"/>
      <c r="B150" s="70"/>
      <c r="C150" s="70"/>
      <c r="D150" s="81"/>
      <c r="E150" s="81"/>
      <c r="F150" s="81"/>
      <c r="G150" s="36"/>
      <c r="H150" s="8"/>
      <c r="I150" s="21"/>
      <c r="J150" s="8"/>
      <c r="K150" s="8"/>
      <c r="L150" s="8"/>
    </row>
    <row r="151" spans="1:12" ht="30" customHeight="1" x14ac:dyDescent="0.25">
      <c r="A151" s="80"/>
      <c r="B151" s="70"/>
      <c r="C151" s="70"/>
      <c r="D151" s="81"/>
      <c r="E151" s="81"/>
      <c r="F151" s="81"/>
      <c r="G151" s="36"/>
      <c r="H151" s="8"/>
      <c r="I151" s="21"/>
      <c r="J151" s="8"/>
      <c r="K151" s="8"/>
      <c r="L151" s="8"/>
    </row>
    <row r="152" spans="1:12" ht="30" customHeight="1" x14ac:dyDescent="0.25">
      <c r="A152" s="80"/>
      <c r="B152" s="70"/>
      <c r="C152" s="70"/>
      <c r="D152" s="81"/>
      <c r="E152" s="81"/>
      <c r="F152" s="81"/>
      <c r="G152" s="36"/>
      <c r="H152" s="8"/>
      <c r="I152" s="21"/>
      <c r="J152" s="8"/>
      <c r="K152" s="8"/>
      <c r="L152" s="8"/>
    </row>
    <row r="153" spans="1:12" ht="30" customHeight="1" x14ac:dyDescent="0.25">
      <c r="A153" s="80"/>
      <c r="B153" s="70"/>
      <c r="C153" s="70"/>
      <c r="D153" s="81"/>
      <c r="E153" s="81"/>
      <c r="F153" s="81"/>
      <c r="G153" s="36"/>
      <c r="H153" s="8"/>
      <c r="I153" s="21"/>
      <c r="J153" s="8"/>
      <c r="K153" s="8"/>
      <c r="L153" s="8"/>
    </row>
    <row r="154" spans="1:12" ht="30" customHeight="1" x14ac:dyDescent="0.25">
      <c r="A154" s="80"/>
      <c r="B154" s="70"/>
      <c r="C154" s="70"/>
      <c r="D154" s="81"/>
      <c r="E154" s="81"/>
      <c r="F154" s="81"/>
      <c r="G154" s="36"/>
      <c r="H154" s="8"/>
      <c r="I154" s="21"/>
      <c r="J154" s="8"/>
      <c r="K154" s="8"/>
      <c r="L154" s="8"/>
    </row>
    <row r="155" spans="1:12" ht="30" customHeight="1" x14ac:dyDescent="0.25">
      <c r="A155" s="80"/>
      <c r="B155" s="70"/>
      <c r="C155" s="70"/>
      <c r="D155" s="81"/>
      <c r="E155" s="81"/>
      <c r="F155" s="81"/>
      <c r="G155" s="36"/>
      <c r="H155" s="8"/>
      <c r="I155" s="21"/>
      <c r="J155" s="8"/>
      <c r="K155" s="8"/>
      <c r="L155" s="8"/>
    </row>
    <row r="156" spans="1:12" ht="30" customHeight="1" x14ac:dyDescent="0.25">
      <c r="A156" s="80"/>
      <c r="B156" s="70"/>
      <c r="C156" s="70"/>
      <c r="D156" s="81"/>
      <c r="E156" s="81"/>
      <c r="F156" s="81"/>
      <c r="G156" s="36"/>
      <c r="H156" s="8"/>
      <c r="I156" s="21"/>
      <c r="J156" s="8"/>
      <c r="K156" s="8"/>
      <c r="L156" s="8"/>
    </row>
    <row r="157" spans="1:12" ht="30" customHeight="1" x14ac:dyDescent="0.25">
      <c r="A157" s="80"/>
      <c r="B157" s="70"/>
      <c r="C157" s="70"/>
      <c r="D157" s="81"/>
      <c r="E157" s="81"/>
      <c r="F157" s="81"/>
      <c r="G157" s="36"/>
      <c r="H157" s="8"/>
      <c r="I157" s="21"/>
      <c r="J157" s="31" t="s">
        <v>146</v>
      </c>
      <c r="K157" s="13">
        <f>COUNTA(B148:C157)</f>
        <v>0</v>
      </c>
      <c r="L157" s="8" t="s">
        <v>161</v>
      </c>
    </row>
    <row r="158" spans="1:12" ht="16.5" thickBot="1" x14ac:dyDescent="0.3">
      <c r="A158" s="8"/>
      <c r="B158" s="8"/>
      <c r="C158" s="8"/>
      <c r="D158" s="8"/>
      <c r="E158" s="8"/>
      <c r="F158" s="8"/>
      <c r="G158" s="8"/>
      <c r="H158" s="8"/>
      <c r="I158" s="21"/>
      <c r="J158" s="8"/>
      <c r="K158" s="8"/>
      <c r="L158" s="8"/>
    </row>
    <row r="159" spans="1:12" s="5" customFormat="1" x14ac:dyDescent="0.25">
      <c r="A159" s="25"/>
      <c r="B159" s="25"/>
      <c r="C159" s="25"/>
      <c r="D159" s="25"/>
      <c r="E159" s="25"/>
      <c r="F159" s="25"/>
      <c r="G159" s="25"/>
      <c r="H159" s="25"/>
      <c r="I159" s="26"/>
      <c r="J159" s="25"/>
      <c r="K159" s="25"/>
      <c r="L159" s="25"/>
    </row>
    <row r="160" spans="1:12" s="3" customFormat="1" ht="39.950000000000003" customHeight="1" x14ac:dyDescent="0.25">
      <c r="A160" s="44" t="s">
        <v>27</v>
      </c>
      <c r="B160" s="86" t="s">
        <v>187</v>
      </c>
      <c r="C160" s="83"/>
      <c r="D160" s="83"/>
      <c r="E160" s="83"/>
      <c r="F160" s="83"/>
      <c r="G160" s="83"/>
      <c r="H160" s="34"/>
      <c r="I160" s="35"/>
      <c r="J160" s="34"/>
      <c r="K160" s="34"/>
      <c r="L160" s="34"/>
    </row>
    <row r="161" spans="1:12" ht="30" customHeight="1" thickBot="1" x14ac:dyDescent="0.3">
      <c r="A161" s="80"/>
      <c r="B161" s="85" t="s">
        <v>158</v>
      </c>
      <c r="C161" s="85"/>
      <c r="D161" s="85" t="s">
        <v>159</v>
      </c>
      <c r="E161" s="85"/>
      <c r="F161" s="85"/>
      <c r="G161" s="41" t="s">
        <v>160</v>
      </c>
      <c r="H161" s="8"/>
      <c r="I161" s="21"/>
      <c r="J161" s="8"/>
      <c r="K161" s="8"/>
      <c r="L161" s="8"/>
    </row>
    <row r="162" spans="1:12" ht="30" customHeight="1" x14ac:dyDescent="0.25">
      <c r="A162" s="80"/>
      <c r="B162" s="70"/>
      <c r="C162" s="70"/>
      <c r="D162" s="87"/>
      <c r="E162" s="87"/>
      <c r="F162" s="87"/>
      <c r="G162" s="50"/>
      <c r="H162" s="8"/>
      <c r="I162" s="21"/>
      <c r="J162" s="8"/>
      <c r="K162" s="8"/>
      <c r="L162" s="8"/>
    </row>
    <row r="163" spans="1:12" ht="30" customHeight="1" x14ac:dyDescent="0.25">
      <c r="A163" s="80"/>
      <c r="B163" s="70"/>
      <c r="C163" s="70"/>
      <c r="D163" s="76"/>
      <c r="E163" s="76"/>
      <c r="F163" s="76"/>
      <c r="G163" s="12"/>
      <c r="H163" s="8"/>
      <c r="I163" s="21"/>
      <c r="J163" s="8"/>
      <c r="K163" s="8"/>
      <c r="L163" s="8"/>
    </row>
    <row r="164" spans="1:12" ht="30" customHeight="1" x14ac:dyDescent="0.25">
      <c r="A164" s="80"/>
      <c r="B164" s="70"/>
      <c r="C164" s="70"/>
      <c r="D164" s="76"/>
      <c r="E164" s="76"/>
      <c r="F164" s="76"/>
      <c r="G164" s="12"/>
      <c r="H164" s="8"/>
      <c r="I164" s="21"/>
      <c r="J164" s="8"/>
      <c r="K164" s="8"/>
      <c r="L164" s="8"/>
    </row>
    <row r="165" spans="1:12" ht="30" customHeight="1" x14ac:dyDescent="0.25">
      <c r="A165" s="80"/>
      <c r="B165" s="70"/>
      <c r="C165" s="70"/>
      <c r="D165" s="76"/>
      <c r="E165" s="76"/>
      <c r="F165" s="76"/>
      <c r="G165" s="12"/>
      <c r="H165" s="8"/>
      <c r="I165" s="21"/>
      <c r="J165" s="8"/>
      <c r="K165" s="8"/>
      <c r="L165" s="8"/>
    </row>
    <row r="166" spans="1:12" ht="30" customHeight="1" x14ac:dyDescent="0.25">
      <c r="A166" s="80"/>
      <c r="B166" s="70"/>
      <c r="C166" s="70"/>
      <c r="D166" s="76"/>
      <c r="E166" s="76"/>
      <c r="F166" s="76"/>
      <c r="G166" s="12"/>
      <c r="H166" s="8"/>
      <c r="I166" s="21"/>
      <c r="J166" s="8"/>
      <c r="K166" s="8"/>
      <c r="L166" s="8"/>
    </row>
    <row r="167" spans="1:12" ht="30" customHeight="1" x14ac:dyDescent="0.25">
      <c r="A167" s="80"/>
      <c r="B167" s="70"/>
      <c r="C167" s="70"/>
      <c r="D167" s="76"/>
      <c r="E167" s="76"/>
      <c r="F167" s="76"/>
      <c r="G167" s="12"/>
      <c r="H167" s="8"/>
      <c r="I167" s="21"/>
      <c r="J167" s="31" t="s">
        <v>146</v>
      </c>
      <c r="K167" s="13">
        <f>COUNT(B162:C167)</f>
        <v>0</v>
      </c>
      <c r="L167" s="8" t="s">
        <v>162</v>
      </c>
    </row>
    <row r="168" spans="1:12" ht="16.5" thickBot="1" x14ac:dyDescent="0.3">
      <c r="A168" s="8"/>
      <c r="B168" s="8"/>
      <c r="C168" s="8"/>
      <c r="D168" s="8"/>
      <c r="E168" s="8"/>
      <c r="F168" s="8"/>
      <c r="G168" s="8"/>
      <c r="H168" s="8"/>
      <c r="I168" s="21"/>
      <c r="J168" s="8"/>
      <c r="K168" s="8"/>
      <c r="L168" s="8"/>
    </row>
    <row r="169" spans="1:12" x14ac:dyDescent="0.25">
      <c r="A169" s="25"/>
      <c r="B169" s="25"/>
      <c r="C169" s="25"/>
      <c r="D169" s="25"/>
      <c r="E169" s="25"/>
      <c r="F169" s="25"/>
      <c r="G169" s="25"/>
      <c r="H169" s="25"/>
      <c r="I169" s="26"/>
      <c r="J169" s="25"/>
      <c r="K169" s="25"/>
      <c r="L169" s="25"/>
    </row>
    <row r="170" spans="1:12" s="3" customFormat="1" ht="39.950000000000003" customHeight="1" x14ac:dyDescent="0.25">
      <c r="A170" s="44" t="s">
        <v>28</v>
      </c>
      <c r="B170" s="83" t="s">
        <v>188</v>
      </c>
      <c r="C170" s="83"/>
      <c r="D170" s="83"/>
      <c r="E170" s="83"/>
      <c r="F170" s="83"/>
      <c r="G170" s="83"/>
      <c r="H170" s="34"/>
      <c r="I170" s="35"/>
      <c r="J170" s="34"/>
      <c r="K170" s="34"/>
      <c r="L170" s="34"/>
    </row>
    <row r="171" spans="1:12" ht="30" customHeight="1" thickBot="1" x14ac:dyDescent="0.3">
      <c r="A171" s="80"/>
      <c r="B171" s="142" t="s">
        <v>163</v>
      </c>
      <c r="C171" s="143"/>
      <c r="D171" s="143"/>
      <c r="E171" s="143"/>
      <c r="F171" s="144"/>
      <c r="G171" s="41" t="s">
        <v>164</v>
      </c>
      <c r="H171" s="8"/>
      <c r="I171" s="21"/>
      <c r="J171" s="8"/>
      <c r="K171" s="8"/>
      <c r="L171" s="8"/>
    </row>
    <row r="172" spans="1:12" ht="34.5" customHeight="1" x14ac:dyDescent="0.25">
      <c r="A172" s="80"/>
      <c r="B172" s="145" t="s">
        <v>165</v>
      </c>
      <c r="C172" s="146"/>
      <c r="D172" s="146"/>
      <c r="E172" s="146"/>
      <c r="F172" s="147"/>
      <c r="G172" s="50"/>
      <c r="H172" s="8"/>
      <c r="I172" s="21"/>
      <c r="J172" s="8"/>
      <c r="K172" s="8"/>
      <c r="L172" s="8"/>
    </row>
    <row r="173" spans="1:12" ht="30" customHeight="1" x14ac:dyDescent="0.25">
      <c r="A173" s="80"/>
      <c r="B173" s="136" t="s">
        <v>166</v>
      </c>
      <c r="C173" s="117"/>
      <c r="D173" s="117"/>
      <c r="E173" s="117"/>
      <c r="F173" s="137"/>
      <c r="G173" s="12"/>
      <c r="H173" s="8"/>
      <c r="I173" s="21"/>
      <c r="J173" s="8"/>
      <c r="K173" s="8"/>
      <c r="L173" s="8"/>
    </row>
    <row r="174" spans="1:12" ht="30" customHeight="1" x14ac:dyDescent="0.25">
      <c r="A174" s="80"/>
      <c r="B174" s="136" t="s">
        <v>167</v>
      </c>
      <c r="C174" s="117"/>
      <c r="D174" s="117"/>
      <c r="E174" s="117"/>
      <c r="F174" s="137"/>
      <c r="G174" s="12"/>
      <c r="H174" s="8"/>
      <c r="I174" s="21"/>
      <c r="J174" s="8"/>
      <c r="K174" s="8"/>
      <c r="L174" s="8"/>
    </row>
    <row r="175" spans="1:12" ht="30" customHeight="1" x14ac:dyDescent="0.25">
      <c r="A175" s="80"/>
      <c r="B175" s="136" t="s">
        <v>168</v>
      </c>
      <c r="C175" s="117"/>
      <c r="D175" s="117"/>
      <c r="E175" s="117"/>
      <c r="F175" s="137"/>
      <c r="G175" s="12"/>
      <c r="H175" s="8"/>
      <c r="I175" s="21"/>
      <c r="J175" s="31" t="s">
        <v>146</v>
      </c>
      <c r="K175" s="13">
        <f>SUM(G172:G175)</f>
        <v>0</v>
      </c>
      <c r="L175" s="8" t="s">
        <v>169</v>
      </c>
    </row>
    <row r="176" spans="1:12" ht="16.5" thickBot="1" x14ac:dyDescent="0.3">
      <c r="A176" s="8"/>
      <c r="B176" s="8"/>
      <c r="C176" s="8"/>
      <c r="D176" s="8"/>
      <c r="E176" s="8"/>
      <c r="F176" s="8"/>
      <c r="G176" s="8"/>
      <c r="H176" s="8"/>
      <c r="I176" s="21"/>
      <c r="J176" s="8"/>
      <c r="K176" s="8"/>
      <c r="L176" s="8"/>
    </row>
    <row r="177" spans="1:12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2" ht="25.5" x14ac:dyDescent="0.25">
      <c r="A178" s="8"/>
      <c r="B178" s="8"/>
      <c r="C178" s="8"/>
      <c r="D178" s="8"/>
      <c r="E178" s="89" t="s">
        <v>170</v>
      </c>
      <c r="F178" s="89"/>
      <c r="G178" s="8"/>
      <c r="H178" s="8"/>
      <c r="I178" s="8"/>
      <c r="J178" s="8"/>
      <c r="K178" s="8"/>
      <c r="L178" s="8"/>
    </row>
    <row r="179" spans="1:12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</row>
  </sheetData>
  <sheetProtection algorithmName="SHA-512" hashValue="I2eBD3cbpmuoOT7WqETcl0iV0KrYQ5TcR+//2l863CedT7tu1UW1fs1qRI18/Kka4ZL9RTCjJkfd6fnSAURSrA==" saltValue="qgVF00fcLhMWJFzikfPENw==" spinCount="100000" sheet="1" formatCells="0" formatColumns="0" formatRows="0" insertColumns="0" insertRows="0" insertHyperlinks="0" deleteColumns="0" deleteRows="0" sort="0" autoFilter="0" pivotTables="0"/>
  <dataConsolidate/>
  <mergeCells count="205">
    <mergeCell ref="B1:K1"/>
    <mergeCell ref="F19:G19"/>
    <mergeCell ref="B13:C13"/>
    <mergeCell ref="B14:C14"/>
    <mergeCell ref="B15:C15"/>
    <mergeCell ref="B19:C19"/>
    <mergeCell ref="B16:C16"/>
    <mergeCell ref="B17:C17"/>
    <mergeCell ref="B12:C12"/>
    <mergeCell ref="D19:E19"/>
    <mergeCell ref="D12:K12"/>
    <mergeCell ref="G11:J11"/>
    <mergeCell ref="F8:F9"/>
    <mergeCell ref="D17:K17"/>
    <mergeCell ref="D16:F16"/>
    <mergeCell ref="D15:F15"/>
    <mergeCell ref="D18:E18"/>
    <mergeCell ref="H18:K18"/>
    <mergeCell ref="B2:K2"/>
    <mergeCell ref="D14:K14"/>
    <mergeCell ref="D13:K13"/>
    <mergeCell ref="B18:C18"/>
    <mergeCell ref="B3:K3"/>
    <mergeCell ref="B4:K4"/>
    <mergeCell ref="D154:F154"/>
    <mergeCell ref="B155:C155"/>
    <mergeCell ref="D155:F155"/>
    <mergeCell ref="D120:F120"/>
    <mergeCell ref="B120:C120"/>
    <mergeCell ref="B127:C127"/>
    <mergeCell ref="D127:F127"/>
    <mergeCell ref="B135:C135"/>
    <mergeCell ref="D135:F135"/>
    <mergeCell ref="B136:C136"/>
    <mergeCell ref="D136:F136"/>
    <mergeCell ref="B137:C137"/>
    <mergeCell ref="D137:F137"/>
    <mergeCell ref="B128:C128"/>
    <mergeCell ref="B133:C133"/>
    <mergeCell ref="D133:F133"/>
    <mergeCell ref="B134:C134"/>
    <mergeCell ref="D134:F134"/>
    <mergeCell ref="B172:F172"/>
    <mergeCell ref="B173:F173"/>
    <mergeCell ref="B84:C84"/>
    <mergeCell ref="B83:C83"/>
    <mergeCell ref="B82:C82"/>
    <mergeCell ref="B81:C81"/>
    <mergeCell ref="B98:C98"/>
    <mergeCell ref="B79:C79"/>
    <mergeCell ref="D100:F100"/>
    <mergeCell ref="D99:F99"/>
    <mergeCell ref="B154:C154"/>
    <mergeCell ref="D121:F121"/>
    <mergeCell ref="B122:C122"/>
    <mergeCell ref="B150:C150"/>
    <mergeCell ref="D150:F150"/>
    <mergeCell ref="D122:F122"/>
    <mergeCell ref="B123:C123"/>
    <mergeCell ref="B106:F106"/>
    <mergeCell ref="C109:G109"/>
    <mergeCell ref="B126:C126"/>
    <mergeCell ref="D126:F126"/>
    <mergeCell ref="B139:C139"/>
    <mergeCell ref="D139:F139"/>
    <mergeCell ref="B88:G88"/>
    <mergeCell ref="B175:F175"/>
    <mergeCell ref="B25:G25"/>
    <mergeCell ref="B138:C138"/>
    <mergeCell ref="D138:F138"/>
    <mergeCell ref="B151:C151"/>
    <mergeCell ref="D151:F151"/>
    <mergeCell ref="B146:G146"/>
    <mergeCell ref="B142:C142"/>
    <mergeCell ref="D142:F142"/>
    <mergeCell ref="F66:G66"/>
    <mergeCell ref="F65:G65"/>
    <mergeCell ref="F64:G64"/>
    <mergeCell ref="F63:G63"/>
    <mergeCell ref="F62:G62"/>
    <mergeCell ref="F61:G61"/>
    <mergeCell ref="F60:G60"/>
    <mergeCell ref="B67:E67"/>
    <mergeCell ref="B66:E66"/>
    <mergeCell ref="B65:E65"/>
    <mergeCell ref="B64:E64"/>
    <mergeCell ref="B63:E63"/>
    <mergeCell ref="F59:G59"/>
    <mergeCell ref="B27:G27"/>
    <mergeCell ref="B171:F171"/>
    <mergeCell ref="B59:E59"/>
    <mergeCell ref="F67:G67"/>
    <mergeCell ref="B78:C78"/>
    <mergeCell ref="B77:C77"/>
    <mergeCell ref="C22:K22"/>
    <mergeCell ref="B21:K21"/>
    <mergeCell ref="F20:G20"/>
    <mergeCell ref="B8:B9"/>
    <mergeCell ref="C7:E7"/>
    <mergeCell ref="G7:K7"/>
    <mergeCell ref="C8:E9"/>
    <mergeCell ref="G8:K9"/>
    <mergeCell ref="H16:K16"/>
    <mergeCell ref="H15:K15"/>
    <mergeCell ref="H20:K20"/>
    <mergeCell ref="H19:K19"/>
    <mergeCell ref="B20:C20"/>
    <mergeCell ref="F18:G18"/>
    <mergeCell ref="B76:F76"/>
    <mergeCell ref="B35:G35"/>
    <mergeCell ref="B105:F105"/>
    <mergeCell ref="A71:A72"/>
    <mergeCell ref="B118:G118"/>
    <mergeCell ref="A119:A129"/>
    <mergeCell ref="D129:F129"/>
    <mergeCell ref="B129:C129"/>
    <mergeCell ref="B104:G104"/>
    <mergeCell ref="B143:C143"/>
    <mergeCell ref="D143:F143"/>
    <mergeCell ref="B72:F72"/>
    <mergeCell ref="B70:G70"/>
    <mergeCell ref="B132:G132"/>
    <mergeCell ref="B101:C101"/>
    <mergeCell ref="B100:C100"/>
    <mergeCell ref="B99:C99"/>
    <mergeCell ref="B97:G97"/>
    <mergeCell ref="A106:A108"/>
    <mergeCell ref="A109:B109"/>
    <mergeCell ref="B108:F108"/>
    <mergeCell ref="B107:F107"/>
    <mergeCell ref="B43:G43"/>
    <mergeCell ref="B51:G51"/>
    <mergeCell ref="B58:G58"/>
    <mergeCell ref="D119:F119"/>
    <mergeCell ref="B119:C119"/>
    <mergeCell ref="B140:C140"/>
    <mergeCell ref="D140:F140"/>
    <mergeCell ref="B141:C141"/>
    <mergeCell ref="D141:F141"/>
    <mergeCell ref="D128:F128"/>
    <mergeCell ref="A60:A67"/>
    <mergeCell ref="E178:F178"/>
    <mergeCell ref="D167:F167"/>
    <mergeCell ref="D166:F166"/>
    <mergeCell ref="B87:G87"/>
    <mergeCell ref="B62:E62"/>
    <mergeCell ref="B61:E61"/>
    <mergeCell ref="B60:E60"/>
    <mergeCell ref="B80:C80"/>
    <mergeCell ref="B94:C94"/>
    <mergeCell ref="B93:C93"/>
    <mergeCell ref="B90:C90"/>
    <mergeCell ref="D94:F94"/>
    <mergeCell ref="B89:C89"/>
    <mergeCell ref="D90:F90"/>
    <mergeCell ref="D89:F89"/>
    <mergeCell ref="B174:F174"/>
    <mergeCell ref="A171:A175"/>
    <mergeCell ref="B170:G170"/>
    <mergeCell ref="B91:C91"/>
    <mergeCell ref="D91:F91"/>
    <mergeCell ref="B92:C92"/>
    <mergeCell ref="D92:F92"/>
    <mergeCell ref="B162:C162"/>
    <mergeCell ref="B161:C161"/>
    <mergeCell ref="A161:A167"/>
    <mergeCell ref="B160:G160"/>
    <mergeCell ref="D147:F147"/>
    <mergeCell ref="B147:C147"/>
    <mergeCell ref="D165:F165"/>
    <mergeCell ref="D164:F164"/>
    <mergeCell ref="D163:F163"/>
    <mergeCell ref="D162:F162"/>
    <mergeCell ref="D161:F161"/>
    <mergeCell ref="B167:C167"/>
    <mergeCell ref="D123:F123"/>
    <mergeCell ref="B124:C124"/>
    <mergeCell ref="D124:F124"/>
    <mergeCell ref="B125:C125"/>
    <mergeCell ref="D125:F125"/>
    <mergeCell ref="B166:C166"/>
    <mergeCell ref="B165:C165"/>
    <mergeCell ref="B164:C164"/>
    <mergeCell ref="B163:C163"/>
    <mergeCell ref="B121:C121"/>
    <mergeCell ref="A89:A94"/>
    <mergeCell ref="D98:F98"/>
    <mergeCell ref="D101:F101"/>
    <mergeCell ref="B71:F71"/>
    <mergeCell ref="A98:A101"/>
    <mergeCell ref="D93:F93"/>
    <mergeCell ref="A147:A157"/>
    <mergeCell ref="D157:F157"/>
    <mergeCell ref="D149:F149"/>
    <mergeCell ref="D156:F156"/>
    <mergeCell ref="D148:F148"/>
    <mergeCell ref="B157:C157"/>
    <mergeCell ref="B156:C156"/>
    <mergeCell ref="B149:C149"/>
    <mergeCell ref="B148:C148"/>
    <mergeCell ref="B152:C152"/>
    <mergeCell ref="D152:F152"/>
    <mergeCell ref="B153:C153"/>
    <mergeCell ref="D153:F153"/>
    <mergeCell ref="A133:A143"/>
  </mergeCells>
  <phoneticPr fontId="1" type="noConversion"/>
  <dataValidations count="6">
    <dataValidation type="list" allowBlank="1" showInputMessage="1" showErrorMessage="1" sqref="G11" xr:uid="{00000000-0002-0000-0000-000000000000}">
      <formula1>"小童軍, 幼童軍, 童軍, 海童軍, 空童軍, 深資童軍, 深資海童軍, 深資空童軍, 樂行童軍, 樂行海童軍, 樂行空童軍"</formula1>
    </dataValidation>
    <dataValidation type="list" allowBlank="1" showInputMessage="1" showErrorMessage="1" sqref="K11" xr:uid="{00000000-0002-0000-0000-000001000000}">
      <formula1>"團, A團, B團, C團, D團, E團, F團"</formula1>
    </dataValidation>
    <dataValidation type="list" allowBlank="1" showInputMessage="1" showErrorMessage="1" sqref="D12:K12" xr:uid="{00000000-0002-0000-0000-000004000000}">
      <formula1>"九龍灣區, 觀塘區, 鯉魚門區, 西貢區, 秀茂坪區, 將軍澳區, 慈雲山區, 黃大仙區"</formula1>
    </dataValidation>
    <dataValidation type="list" allowBlank="1" showInputMessage="1" showErrorMessage="1" sqref="K77:K84" xr:uid="{00000000-0002-0000-0000-000005000000}">
      <formula1>"A,B,C"</formula1>
    </dataValidation>
    <dataValidation type="list" showInputMessage="1" showErrorMessage="1" sqref="K109" xr:uid="{00000000-0002-0000-0000-000006000000}">
      <formula1>"A,B,C,D"</formula1>
    </dataValidation>
    <dataValidation type="list" allowBlank="1" showInputMessage="1" showErrorMessage="1" sqref="K35" xr:uid="{F429C0B0-49F4-4941-81CC-DEAA794FE38E}">
      <formula1>"A,B,C,D,E"</formula1>
    </dataValidation>
  </dataValidations>
  <pageMargins left="0.70866141732283472" right="0.70866141732283472" top="0.39370078740157483" bottom="0.39370078740157483" header="0.31496062992125984" footer="0.31496062992125984"/>
  <pageSetup paperSize="262" scale="58" orientation="portrait" horizontalDpi="360" verticalDpi="360" r:id="rId1"/>
  <rowBreaks count="2" manualBreakCount="2">
    <brk id="56" max="11" man="1"/>
    <brk id="95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view="pageBreakPreview" zoomScaleNormal="80" zoomScaleSheetLayoutView="100" workbookViewId="0">
      <selection activeCell="B3" sqref="B3:K3"/>
    </sheetView>
  </sheetViews>
  <sheetFormatPr defaultColWidth="8.875" defaultRowHeight="30" customHeight="1" x14ac:dyDescent="0.25"/>
  <cols>
    <col min="1" max="1" width="3.625" style="1" customWidth="1"/>
    <col min="2" max="3" width="8.875" style="1"/>
    <col min="4" max="4" width="15.625" style="6" customWidth="1"/>
    <col min="5" max="10" width="8.875" style="1"/>
    <col min="11" max="11" width="10.625" style="6" customWidth="1"/>
    <col min="12" max="16384" width="8.875" style="1"/>
  </cols>
  <sheetData>
    <row r="1" spans="1:11" ht="30" customHeight="1" x14ac:dyDescent="0.25">
      <c r="A1" s="155" t="s">
        <v>242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 ht="26.25" customHeight="1" x14ac:dyDescent="0.25">
      <c r="A2" s="150" t="s">
        <v>226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1" ht="30" customHeight="1" x14ac:dyDescent="0.25">
      <c r="A3" s="54" t="s">
        <v>38</v>
      </c>
      <c r="B3" s="139" t="s">
        <v>189</v>
      </c>
      <c r="C3" s="139"/>
      <c r="D3" s="139"/>
      <c r="E3" s="139"/>
      <c r="F3" s="139"/>
      <c r="G3" s="139"/>
      <c r="H3" s="139"/>
      <c r="I3" s="139"/>
      <c r="J3" s="139"/>
      <c r="K3" s="140"/>
    </row>
    <row r="4" spans="1:11" ht="26.25" customHeight="1" x14ac:dyDescent="0.25">
      <c r="A4" s="161" t="s">
        <v>190</v>
      </c>
      <c r="B4" s="132"/>
      <c r="C4" s="132"/>
      <c r="D4" s="132"/>
      <c r="E4" s="132"/>
      <c r="F4" s="132"/>
      <c r="G4" s="132"/>
      <c r="H4" s="132"/>
      <c r="I4" s="132"/>
      <c r="J4" s="132"/>
      <c r="K4" s="55" t="s">
        <v>191</v>
      </c>
    </row>
    <row r="5" spans="1:11" ht="25.5" customHeight="1" x14ac:dyDescent="0.25">
      <c r="A5" s="56" t="s">
        <v>39</v>
      </c>
      <c r="B5" s="117" t="s">
        <v>192</v>
      </c>
      <c r="C5" s="117"/>
      <c r="D5" s="117"/>
      <c r="E5" s="117"/>
      <c r="F5" s="117"/>
      <c r="G5" s="117"/>
      <c r="H5" s="117"/>
      <c r="I5" s="117"/>
      <c r="J5" s="117"/>
      <c r="K5" s="57">
        <f>IF(Report!$K$28="",0, FIND(Report!K28,"ABCD"))</f>
        <v>0</v>
      </c>
    </row>
    <row r="6" spans="1:11" ht="25.5" customHeight="1" x14ac:dyDescent="0.25">
      <c r="A6" s="56" t="s">
        <v>40</v>
      </c>
      <c r="B6" s="117" t="s">
        <v>193</v>
      </c>
      <c r="C6" s="117"/>
      <c r="D6" s="117"/>
      <c r="E6" s="117"/>
      <c r="F6" s="117"/>
      <c r="G6" s="117"/>
      <c r="H6" s="117"/>
      <c r="I6" s="117"/>
      <c r="J6" s="117"/>
      <c r="K6" s="57">
        <f>IF(Report!$K$35="",0,FIND(Report!K35,"ABCDE")-1)</f>
        <v>0</v>
      </c>
    </row>
    <row r="7" spans="1:11" ht="25.5" customHeight="1" x14ac:dyDescent="0.25">
      <c r="A7" s="56" t="s">
        <v>41</v>
      </c>
      <c r="B7" s="117" t="s">
        <v>194</v>
      </c>
      <c r="C7" s="117"/>
      <c r="D7" s="117"/>
      <c r="E7" s="117"/>
      <c r="F7" s="117"/>
      <c r="G7" s="117"/>
      <c r="H7" s="117"/>
      <c r="I7" s="117"/>
      <c r="J7" s="117"/>
      <c r="K7" s="57">
        <f>IF(Report!K43="",0,FIND(Report!K43,"ABCDE")-1)</f>
        <v>0</v>
      </c>
    </row>
    <row r="8" spans="1:11" ht="25.5" customHeight="1" x14ac:dyDescent="0.25">
      <c r="A8" s="56" t="s">
        <v>42</v>
      </c>
      <c r="B8" s="117" t="s">
        <v>195</v>
      </c>
      <c r="C8" s="117"/>
      <c r="D8" s="117"/>
      <c r="E8" s="117"/>
      <c r="F8" s="117"/>
      <c r="G8" s="117"/>
      <c r="H8" s="117"/>
      <c r="I8" s="117"/>
      <c r="J8" s="117"/>
      <c r="K8" s="57">
        <f>IF(Report!K51="",0,FIND(Report!K51,"ABCD"))</f>
        <v>0</v>
      </c>
    </row>
    <row r="9" spans="1:11" ht="24.75" customHeight="1" x14ac:dyDescent="0.25">
      <c r="A9" s="9" t="s">
        <v>43</v>
      </c>
      <c r="B9" s="162" t="s">
        <v>229</v>
      </c>
      <c r="C9" s="117"/>
      <c r="D9" s="117"/>
      <c r="E9" s="117"/>
      <c r="F9" s="117"/>
      <c r="G9" s="117"/>
      <c r="H9" s="117"/>
      <c r="I9" s="117"/>
      <c r="J9" s="117"/>
      <c r="K9" s="57" cm="1">
        <f t="array" ref="K9">IF(_xlfn.SWITCH(IFERROR((REPLACE(Report!G11,FIND("海",Report!G11,1),1,"")),IFERROR((REPLACE(Report!G11,FIND("空",Report!G11,1),1,"")),Report!G11)),"幼童軍",Report!K61/2,"樂行童軍",Report!K61*2, Report!K61)&gt;=10,10,_xlfn.SWITCH(IFERROR((REPLACE(Report!G11,FIND("海",Report!G11,1),1,"")),IFERROR((REPLACE(Report!G11,FIND("空",Report!G11,1),1,"")),Report!G11)),"幼童軍",Report!K61/2,"樂行童軍",Report!K61*2, Report!K61))</f>
        <v>0</v>
      </c>
    </row>
    <row r="10" spans="1:11" ht="30" customHeight="1" x14ac:dyDescent="0.25">
      <c r="A10" s="9" t="s">
        <v>44</v>
      </c>
      <c r="B10" s="162" t="s">
        <v>227</v>
      </c>
      <c r="C10" s="165"/>
      <c r="D10" s="165"/>
      <c r="E10" s="165"/>
      <c r="F10" s="165"/>
      <c r="G10" s="165"/>
      <c r="H10" s="165"/>
      <c r="I10" s="165"/>
      <c r="J10" s="165"/>
      <c r="K10" s="57" cm="1">
        <f t="array" ref="K10">IF(_xlfn.SWITCH(IFERROR((REPLACE(Report!G11,FIND("海",Report!G11,1),1,"")),IFERROR((REPLACE(Report!G11,FIND("空",Report!G11,1),1,"")),Report!G11)),"幼童軍",Report!K72/2,"樂行童軍",Report!K72*2, Report!K72)&gt;=4,4,_xlfn.SWITCH(IFERROR((REPLACE(Report!G11,FIND("海",Report!G11,1),1,"")),IFERROR((REPLACE(Report!G11,FIND("空",Report!G11,1),1,"")),Report!G11)),"幼童軍",Report!K72/2,"樂行童軍",Report!K72*2, Report!K72))</f>
        <v>0</v>
      </c>
    </row>
    <row r="11" spans="1:11" ht="25.5" customHeight="1" x14ac:dyDescent="0.25">
      <c r="A11" s="163" t="s">
        <v>196</v>
      </c>
      <c r="B11" s="164"/>
      <c r="C11" s="164"/>
      <c r="D11" s="164"/>
      <c r="E11" s="164"/>
      <c r="F11" s="164"/>
      <c r="G11" s="164"/>
      <c r="H11" s="164"/>
      <c r="I11" s="164"/>
      <c r="J11" s="164"/>
      <c r="K11" s="58">
        <f>SUM(K5:K10)</f>
        <v>0</v>
      </c>
    </row>
    <row r="12" spans="1:11" ht="5.0999999999999996" customHeight="1" x14ac:dyDescent="0.25">
      <c r="A12" s="31"/>
      <c r="B12" s="31"/>
      <c r="C12" s="31"/>
      <c r="D12" s="23"/>
      <c r="E12" s="31"/>
      <c r="F12" s="31"/>
      <c r="G12" s="31"/>
      <c r="H12" s="31"/>
      <c r="I12" s="31"/>
      <c r="J12" s="31"/>
      <c r="K12" s="23"/>
    </row>
    <row r="13" spans="1:11" ht="30" customHeight="1" x14ac:dyDescent="0.25">
      <c r="A13" s="54" t="s">
        <v>45</v>
      </c>
      <c r="B13" s="139" t="s">
        <v>197</v>
      </c>
      <c r="C13" s="139"/>
      <c r="D13" s="139"/>
      <c r="E13" s="139"/>
      <c r="F13" s="139"/>
      <c r="G13" s="139"/>
      <c r="H13" s="139"/>
      <c r="I13" s="139"/>
      <c r="J13" s="139"/>
      <c r="K13" s="140"/>
    </row>
    <row r="14" spans="1:11" ht="26.25" customHeight="1" x14ac:dyDescent="0.25">
      <c r="A14" s="161" t="s">
        <v>190</v>
      </c>
      <c r="B14" s="132"/>
      <c r="C14" s="132"/>
      <c r="D14" s="132"/>
      <c r="E14" s="132"/>
      <c r="F14" s="132"/>
      <c r="G14" s="132"/>
      <c r="H14" s="132"/>
      <c r="I14" s="132"/>
      <c r="J14" s="132"/>
      <c r="K14" s="55" t="s">
        <v>191</v>
      </c>
    </row>
    <row r="15" spans="1:11" ht="25.5" customHeight="1" x14ac:dyDescent="0.25">
      <c r="A15" s="9" t="s">
        <v>46</v>
      </c>
      <c r="B15" s="117" t="s">
        <v>198</v>
      </c>
      <c r="C15" s="117"/>
      <c r="D15" s="117"/>
      <c r="E15" s="117"/>
      <c r="F15" s="117"/>
      <c r="G15" s="117"/>
      <c r="H15" s="117"/>
      <c r="I15" s="117"/>
      <c r="J15" s="117"/>
      <c r="K15" s="57">
        <f>IF(Report!K77="C",1.5,IF(Report!K77="B",1,0))</f>
        <v>0</v>
      </c>
    </row>
    <row r="16" spans="1:11" ht="25.5" customHeight="1" x14ac:dyDescent="0.25">
      <c r="A16" s="9" t="s">
        <v>47</v>
      </c>
      <c r="B16" s="117" t="s">
        <v>199</v>
      </c>
      <c r="C16" s="117"/>
      <c r="D16" s="117"/>
      <c r="E16" s="117"/>
      <c r="F16" s="117"/>
      <c r="G16" s="117"/>
      <c r="H16" s="117"/>
      <c r="I16" s="117"/>
      <c r="J16" s="117"/>
      <c r="K16" s="57">
        <f>IF(Report!K78="C",1.5,IF(Report!K78="B",1,0))</f>
        <v>0</v>
      </c>
    </row>
    <row r="17" spans="1:11" ht="25.5" customHeight="1" x14ac:dyDescent="0.25">
      <c r="A17" s="9" t="s">
        <v>48</v>
      </c>
      <c r="B17" s="117" t="s">
        <v>200</v>
      </c>
      <c r="C17" s="117"/>
      <c r="D17" s="117"/>
      <c r="E17" s="117"/>
      <c r="F17" s="117"/>
      <c r="G17" s="117"/>
      <c r="H17" s="117"/>
      <c r="I17" s="117"/>
      <c r="J17" s="117"/>
      <c r="K17" s="57">
        <f>IF(Report!K79="C",1.5,IF(Report!K79="B",1,0))</f>
        <v>0</v>
      </c>
    </row>
    <row r="18" spans="1:11" ht="25.5" customHeight="1" x14ac:dyDescent="0.25">
      <c r="A18" s="9" t="s">
        <v>49</v>
      </c>
      <c r="B18" s="117" t="s">
        <v>201</v>
      </c>
      <c r="C18" s="117"/>
      <c r="D18" s="117"/>
      <c r="E18" s="117"/>
      <c r="F18" s="117"/>
      <c r="G18" s="117"/>
      <c r="H18" s="117"/>
      <c r="I18" s="117"/>
      <c r="J18" s="117"/>
      <c r="K18" s="57">
        <f>IF(Report!K80="C",1.5,IF(Report!K80="B",1,0))</f>
        <v>0</v>
      </c>
    </row>
    <row r="19" spans="1:11" ht="25.5" customHeight="1" x14ac:dyDescent="0.25">
      <c r="A19" s="9" t="s">
        <v>50</v>
      </c>
      <c r="B19" s="117" t="s">
        <v>202</v>
      </c>
      <c r="C19" s="117"/>
      <c r="D19" s="117"/>
      <c r="E19" s="117"/>
      <c r="F19" s="117"/>
      <c r="G19" s="117"/>
      <c r="H19" s="117"/>
      <c r="I19" s="117"/>
      <c r="J19" s="117"/>
      <c r="K19" s="57">
        <f>IF(Report!K81="C",1.5,IF(Report!K81="B",1,0))</f>
        <v>0</v>
      </c>
    </row>
    <row r="20" spans="1:11" ht="25.5" customHeight="1" x14ac:dyDescent="0.25">
      <c r="A20" s="9" t="s">
        <v>51</v>
      </c>
      <c r="B20" s="117" t="s">
        <v>203</v>
      </c>
      <c r="C20" s="117"/>
      <c r="D20" s="117"/>
      <c r="E20" s="117"/>
      <c r="F20" s="117"/>
      <c r="G20" s="117"/>
      <c r="H20" s="117"/>
      <c r="I20" s="117"/>
      <c r="J20" s="117"/>
      <c r="K20" s="57">
        <f>IF(Report!K82="C",1.5,IF(Report!K82="B",1,0))</f>
        <v>0</v>
      </c>
    </row>
    <row r="21" spans="1:11" ht="25.5" customHeight="1" x14ac:dyDescent="0.25">
      <c r="A21" s="9" t="s">
        <v>52</v>
      </c>
      <c r="B21" s="117" t="s">
        <v>204</v>
      </c>
      <c r="C21" s="117"/>
      <c r="D21" s="117"/>
      <c r="E21" s="117"/>
      <c r="F21" s="117"/>
      <c r="G21" s="117"/>
      <c r="H21" s="117"/>
      <c r="I21" s="117"/>
      <c r="J21" s="117"/>
      <c r="K21" s="57">
        <f>IF(Report!K83="C",1.5,IF(Report!K83="B",1,0))</f>
        <v>0</v>
      </c>
    </row>
    <row r="22" spans="1:11" ht="25.5" customHeight="1" x14ac:dyDescent="0.25">
      <c r="A22" s="9" t="s">
        <v>53</v>
      </c>
      <c r="B22" s="117" t="s">
        <v>205</v>
      </c>
      <c r="C22" s="117"/>
      <c r="D22" s="117"/>
      <c r="E22" s="117"/>
      <c r="F22" s="117"/>
      <c r="G22" s="117"/>
      <c r="H22" s="117"/>
      <c r="I22" s="117"/>
      <c r="J22" s="117"/>
      <c r="K22" s="57">
        <f>IF(Report!K84="C",1.5,IF(Report!K84="B",1,0))</f>
        <v>0</v>
      </c>
    </row>
    <row r="23" spans="1:11" ht="25.5" customHeight="1" x14ac:dyDescent="0.25">
      <c r="A23" s="9" t="s">
        <v>54</v>
      </c>
      <c r="B23" s="117" t="s">
        <v>206</v>
      </c>
      <c r="C23" s="117"/>
      <c r="D23" s="117"/>
      <c r="E23" s="117"/>
      <c r="F23" s="117"/>
      <c r="G23" s="117"/>
      <c r="H23" s="117"/>
      <c r="I23" s="117"/>
      <c r="J23" s="117"/>
      <c r="K23" s="57">
        <f>IF(Report!K94&lt;6, Report!K94,5)</f>
        <v>0</v>
      </c>
    </row>
    <row r="24" spans="1:11" ht="25.5" customHeight="1" x14ac:dyDescent="0.25">
      <c r="A24" s="9" t="s">
        <v>55</v>
      </c>
      <c r="B24" s="117" t="s">
        <v>207</v>
      </c>
      <c r="C24" s="117"/>
      <c r="D24" s="117"/>
      <c r="E24" s="117"/>
      <c r="F24" s="117"/>
      <c r="G24" s="117"/>
      <c r="H24" s="117"/>
      <c r="I24" s="117"/>
      <c r="J24" s="117"/>
      <c r="K24" s="57">
        <f>IF(Report!K101&lt;4,Report!K101,3)</f>
        <v>0</v>
      </c>
    </row>
    <row r="25" spans="1:11" ht="25.5" customHeight="1" x14ac:dyDescent="0.25">
      <c r="A25" s="163" t="s">
        <v>196</v>
      </c>
      <c r="B25" s="164"/>
      <c r="C25" s="164"/>
      <c r="D25" s="164"/>
      <c r="E25" s="164"/>
      <c r="F25" s="164"/>
      <c r="G25" s="164"/>
      <c r="H25" s="164"/>
      <c r="I25" s="164"/>
      <c r="J25" s="164"/>
      <c r="K25" s="58">
        <f>SUM(K15:K24)</f>
        <v>0</v>
      </c>
    </row>
    <row r="26" spans="1:11" ht="5.0999999999999996" customHeight="1" x14ac:dyDescent="0.25">
      <c r="A26" s="31"/>
      <c r="B26" s="31"/>
      <c r="C26" s="31"/>
      <c r="D26" s="23"/>
      <c r="E26" s="31"/>
      <c r="F26" s="31"/>
      <c r="G26" s="31"/>
      <c r="H26" s="31"/>
      <c r="I26" s="31"/>
      <c r="J26" s="31"/>
      <c r="K26" s="23"/>
    </row>
    <row r="27" spans="1:11" ht="30" customHeight="1" x14ac:dyDescent="0.25">
      <c r="A27" s="54" t="s">
        <v>56</v>
      </c>
      <c r="B27" s="139" t="s">
        <v>208</v>
      </c>
      <c r="C27" s="139"/>
      <c r="D27" s="139"/>
      <c r="E27" s="139"/>
      <c r="F27" s="139"/>
      <c r="G27" s="139"/>
      <c r="H27" s="139"/>
      <c r="I27" s="139"/>
      <c r="J27" s="139"/>
      <c r="K27" s="53"/>
    </row>
    <row r="28" spans="1:11" ht="25.5" customHeight="1" x14ac:dyDescent="0.25">
      <c r="A28" s="161" t="s">
        <v>190</v>
      </c>
      <c r="B28" s="132"/>
      <c r="C28" s="132"/>
      <c r="D28" s="132"/>
      <c r="E28" s="132"/>
      <c r="F28" s="132"/>
      <c r="G28" s="132"/>
      <c r="H28" s="132"/>
      <c r="I28" s="132"/>
      <c r="J28" s="132"/>
      <c r="K28" s="55" t="s">
        <v>191</v>
      </c>
    </row>
    <row r="29" spans="1:11" ht="25.5" customHeight="1" x14ac:dyDescent="0.25">
      <c r="A29" s="56" t="s">
        <v>57</v>
      </c>
      <c r="B29" s="117" t="s">
        <v>209</v>
      </c>
      <c r="C29" s="117"/>
      <c r="D29" s="117"/>
      <c r="E29" s="117"/>
      <c r="F29" s="117"/>
      <c r="G29" s="117"/>
      <c r="H29" s="117"/>
      <c r="I29" s="117"/>
      <c r="J29" s="117"/>
      <c r="K29" s="57">
        <f>IF(Report!K109=0,0,FIND(Report!K109,"ABCD"))</f>
        <v>0</v>
      </c>
    </row>
    <row r="30" spans="1:11" ht="25.5" customHeight="1" x14ac:dyDescent="0.25">
      <c r="A30" s="56" t="s">
        <v>58</v>
      </c>
      <c r="B30" s="117" t="s">
        <v>210</v>
      </c>
      <c r="C30" s="117"/>
      <c r="D30" s="117"/>
      <c r="E30" s="117"/>
      <c r="F30" s="117"/>
      <c r="G30" s="117"/>
      <c r="H30" s="117"/>
      <c r="I30" s="117"/>
      <c r="J30" s="117"/>
      <c r="K30" s="57">
        <f>Report!K129</f>
        <v>0</v>
      </c>
    </row>
    <row r="31" spans="1:11" ht="25.5" customHeight="1" x14ac:dyDescent="0.25">
      <c r="A31" s="56" t="s">
        <v>59</v>
      </c>
      <c r="B31" s="117" t="s">
        <v>211</v>
      </c>
      <c r="C31" s="117"/>
      <c r="D31" s="117"/>
      <c r="E31" s="117"/>
      <c r="F31" s="117"/>
      <c r="G31" s="117"/>
      <c r="H31" s="117"/>
      <c r="I31" s="117"/>
      <c r="J31" s="117"/>
      <c r="K31" s="57">
        <f>Report!K143</f>
        <v>0</v>
      </c>
    </row>
    <row r="32" spans="1:11" ht="25.5" customHeight="1" x14ac:dyDescent="0.25">
      <c r="A32" s="56" t="s">
        <v>60</v>
      </c>
      <c r="B32" s="117" t="s">
        <v>212</v>
      </c>
      <c r="C32" s="117"/>
      <c r="D32" s="117"/>
      <c r="E32" s="117"/>
      <c r="F32" s="117"/>
      <c r="G32" s="117"/>
      <c r="H32" s="117"/>
      <c r="I32" s="117"/>
      <c r="J32" s="117"/>
      <c r="K32" s="57">
        <f>Report!K157</f>
        <v>0</v>
      </c>
    </row>
    <row r="33" spans="1:11" ht="25.5" customHeight="1" x14ac:dyDescent="0.25">
      <c r="A33" s="56" t="s">
        <v>61</v>
      </c>
      <c r="B33" s="117" t="s">
        <v>213</v>
      </c>
      <c r="C33" s="117"/>
      <c r="D33" s="117"/>
      <c r="E33" s="117"/>
      <c r="F33" s="117"/>
      <c r="G33" s="117"/>
      <c r="H33" s="117"/>
      <c r="I33" s="117"/>
      <c r="J33" s="117"/>
      <c r="K33" s="57">
        <f>Report!K167</f>
        <v>0</v>
      </c>
    </row>
    <row r="34" spans="1:11" ht="25.5" customHeight="1" x14ac:dyDescent="0.25">
      <c r="A34" s="56" t="s">
        <v>62</v>
      </c>
      <c r="B34" s="117" t="s">
        <v>214</v>
      </c>
      <c r="C34" s="117"/>
      <c r="D34" s="117"/>
      <c r="E34" s="117"/>
      <c r="F34" s="117"/>
      <c r="G34" s="117"/>
      <c r="H34" s="117"/>
      <c r="I34" s="117"/>
      <c r="J34" s="117"/>
      <c r="K34" s="57">
        <f>IF(Report!K175&lt;10,Report!K175,10)</f>
        <v>0</v>
      </c>
    </row>
    <row r="35" spans="1:11" ht="25.5" customHeight="1" x14ac:dyDescent="0.25">
      <c r="A35" s="163" t="s">
        <v>196</v>
      </c>
      <c r="B35" s="164"/>
      <c r="C35" s="164"/>
      <c r="D35" s="164"/>
      <c r="E35" s="164"/>
      <c r="F35" s="164"/>
      <c r="G35" s="164"/>
      <c r="H35" s="164"/>
      <c r="I35" s="164"/>
      <c r="J35" s="164"/>
      <c r="K35" s="58">
        <f>SUM(K29:K34)</f>
        <v>0</v>
      </c>
    </row>
    <row r="36" spans="1:11" ht="30" customHeight="1" thickBot="1" x14ac:dyDescent="0.3">
      <c r="A36" s="166" t="s">
        <v>215</v>
      </c>
      <c r="B36" s="166"/>
      <c r="C36" s="166"/>
      <c r="D36" s="166"/>
      <c r="E36" s="166"/>
      <c r="F36" s="166"/>
      <c r="G36" s="166"/>
      <c r="H36" s="166"/>
      <c r="I36" s="166"/>
      <c r="J36" s="166"/>
      <c r="K36" s="59">
        <f>SUM(K11,K25,K35)</f>
        <v>0</v>
      </c>
    </row>
    <row r="37" spans="1:11" ht="5.0999999999999996" customHeight="1" thickTop="1" x14ac:dyDescent="0.25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1"/>
    </row>
    <row r="38" spans="1:11" ht="30" customHeight="1" x14ac:dyDescent="0.25">
      <c r="A38" s="65" t="s">
        <v>228</v>
      </c>
      <c r="B38" s="60"/>
      <c r="C38" s="60"/>
      <c r="D38" s="60"/>
      <c r="E38" s="60"/>
      <c r="F38" s="60"/>
      <c r="G38" s="60"/>
      <c r="H38" s="60"/>
      <c r="I38" s="60"/>
      <c r="J38" s="60"/>
      <c r="K38" s="61"/>
    </row>
    <row r="39" spans="1:11" ht="30" customHeight="1" x14ac:dyDescent="0.25">
      <c r="A39" s="170" t="s">
        <v>216</v>
      </c>
      <c r="B39" s="170"/>
      <c r="C39" s="170"/>
      <c r="D39" s="170" t="s">
        <v>217</v>
      </c>
      <c r="E39" s="170"/>
      <c r="F39" s="170" t="s">
        <v>218</v>
      </c>
      <c r="G39" s="170"/>
      <c r="H39" s="170" t="s">
        <v>219</v>
      </c>
      <c r="I39" s="170"/>
      <c r="J39" s="170" t="s">
        <v>220</v>
      </c>
      <c r="K39" s="170"/>
    </row>
    <row r="40" spans="1:11" ht="30" customHeight="1" thickBot="1" x14ac:dyDescent="0.3">
      <c r="A40" s="169">
        <v>0.2</v>
      </c>
      <c r="B40" s="169"/>
      <c r="C40" s="169"/>
      <c r="D40" s="169">
        <v>0.3</v>
      </c>
      <c r="E40" s="169"/>
      <c r="F40" s="169">
        <v>0.2</v>
      </c>
      <c r="G40" s="169"/>
      <c r="H40" s="169">
        <v>0.3</v>
      </c>
      <c r="I40" s="169"/>
      <c r="J40" s="169">
        <v>1</v>
      </c>
      <c r="K40" s="169"/>
    </row>
    <row r="41" spans="1:11" ht="30" customHeight="1" thickTop="1" x14ac:dyDescent="0.25">
      <c r="A41" s="171">
        <f>K6/4*20</f>
        <v>0</v>
      </c>
      <c r="B41" s="171"/>
      <c r="C41" s="171"/>
      <c r="D41" s="173">
        <f>SUM(K9:K10)/14*30</f>
        <v>0</v>
      </c>
      <c r="E41" s="171"/>
      <c r="F41" s="171">
        <f>Report!D20/52*20</f>
        <v>0</v>
      </c>
      <c r="G41" s="171"/>
      <c r="H41" s="171">
        <f>K30/10*30</f>
        <v>0</v>
      </c>
      <c r="I41" s="171"/>
      <c r="J41" s="167">
        <f>SUM(A41:I41)</f>
        <v>0</v>
      </c>
      <c r="K41" s="168"/>
    </row>
    <row r="42" spans="1:11" ht="5.0999999999999996" customHeight="1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3"/>
      <c r="K42" s="64"/>
    </row>
    <row r="43" spans="1:11" ht="30" customHeight="1" x14ac:dyDescent="0.25">
      <c r="A43" s="8"/>
      <c r="B43" s="8" t="s">
        <v>63</v>
      </c>
      <c r="C43" s="8"/>
      <c r="D43" s="23"/>
      <c r="E43" s="8"/>
      <c r="F43" s="8"/>
      <c r="G43" s="8"/>
      <c r="H43" s="8" t="s">
        <v>221</v>
      </c>
      <c r="I43" s="8"/>
      <c r="J43" s="8"/>
      <c r="K43" s="23"/>
    </row>
    <row r="44" spans="1:11" ht="30" customHeight="1" x14ac:dyDescent="0.25">
      <c r="A44" s="8"/>
      <c r="B44" s="157" t="str">
        <f>IF(Report!C7="","",Report!C7)</f>
        <v/>
      </c>
      <c r="C44" s="157"/>
      <c r="D44" s="157"/>
      <c r="E44" s="157"/>
      <c r="F44" s="8"/>
      <c r="G44" s="8"/>
      <c r="H44" s="158"/>
      <c r="I44" s="158"/>
      <c r="J44" s="158"/>
      <c r="K44" s="158"/>
    </row>
    <row r="45" spans="1:11" ht="30" customHeight="1" x14ac:dyDescent="0.25">
      <c r="A45" s="8"/>
      <c r="B45" s="159"/>
      <c r="C45" s="159"/>
      <c r="D45" s="159"/>
      <c r="E45" s="159"/>
      <c r="F45" s="8"/>
      <c r="G45" s="8"/>
      <c r="H45" s="129"/>
      <c r="I45" s="129"/>
      <c r="J45" s="129"/>
      <c r="K45" s="129"/>
    </row>
    <row r="46" spans="1:11" ht="30" customHeight="1" x14ac:dyDescent="0.25">
      <c r="A46" s="8"/>
      <c r="B46" s="172" t="s">
        <v>222</v>
      </c>
      <c r="C46" s="172"/>
      <c r="D46" s="23"/>
      <c r="E46" s="8"/>
      <c r="F46" s="8"/>
      <c r="G46" s="8"/>
      <c r="H46" s="8" t="s">
        <v>223</v>
      </c>
      <c r="I46" s="160"/>
      <c r="J46" s="160"/>
      <c r="K46" s="160"/>
    </row>
    <row r="47" spans="1:11" ht="30" customHeight="1" x14ac:dyDescent="0.25">
      <c r="A47" s="8"/>
      <c r="B47" s="158"/>
      <c r="C47" s="158"/>
      <c r="D47" s="158"/>
      <c r="E47" s="158"/>
      <c r="F47" s="8"/>
      <c r="G47" s="8"/>
      <c r="H47" s="158"/>
      <c r="I47" s="158"/>
      <c r="J47" s="158"/>
      <c r="K47" s="158"/>
    </row>
    <row r="48" spans="1:11" ht="30" customHeight="1" x14ac:dyDescent="0.25">
      <c r="A48" s="8"/>
      <c r="B48" s="129"/>
      <c r="C48" s="129"/>
      <c r="D48" s="129"/>
      <c r="E48" s="129"/>
      <c r="F48" s="8"/>
      <c r="G48" s="8"/>
      <c r="H48" s="129"/>
      <c r="I48" s="129"/>
      <c r="J48" s="129"/>
      <c r="K48" s="129"/>
    </row>
    <row r="49" spans="1:11" ht="9.9499999999999993" customHeight="1" x14ac:dyDescent="0.25">
      <c r="A49" s="8"/>
      <c r="B49" s="8"/>
      <c r="C49" s="8"/>
      <c r="D49" s="23"/>
      <c r="E49" s="8"/>
      <c r="F49" s="8"/>
      <c r="G49" s="8"/>
      <c r="H49" s="8"/>
      <c r="I49" s="8"/>
      <c r="J49" s="8"/>
      <c r="K49" s="23"/>
    </row>
    <row r="50" spans="1:11" ht="3" customHeight="1" x14ac:dyDescent="0.25">
      <c r="A50" s="8"/>
      <c r="B50" s="8"/>
      <c r="C50" s="8"/>
      <c r="D50" s="23"/>
      <c r="E50" s="8"/>
      <c r="F50" s="8"/>
      <c r="G50" s="8"/>
      <c r="H50" s="8"/>
      <c r="I50" s="8"/>
      <c r="J50" s="8"/>
      <c r="K50" s="23"/>
    </row>
    <row r="51" spans="1:11" ht="30" customHeight="1" x14ac:dyDescent="0.25">
      <c r="A51" s="157" t="s">
        <v>67</v>
      </c>
      <c r="B51" s="157"/>
      <c r="C51" s="8" t="s">
        <v>68</v>
      </c>
      <c r="D51" s="23" t="str">
        <f>IF(Report!D11="","",Report!D11)</f>
        <v/>
      </c>
      <c r="E51" s="8" t="s">
        <v>224</v>
      </c>
      <c r="F51" s="157" t="str">
        <f>IF(Report!G11="","",Report!G11)</f>
        <v/>
      </c>
      <c r="G51" s="157"/>
      <c r="H51" s="157"/>
      <c r="I51" s="157" t="str">
        <f>Report!K11</f>
        <v>團</v>
      </c>
      <c r="J51" s="157"/>
      <c r="K51" s="23" t="s">
        <v>225</v>
      </c>
    </row>
  </sheetData>
  <sheetProtection algorithmName="SHA-512" hashValue="+OgpD8s+BhjKm254UL7aWuGQR6xYMrXLqnjTK60UoOsZ6KSQt91fDi2k4FfcctkSdGJl5xfa3uKmkwa2W4vsYA==" saltValue="bbr7du9hxvk13PAUij8vmw==" spinCount="100000" sheet="1" formatCells="0" formatColumns="0" formatRows="0" insertColumns="0" insertRows="0" insertHyperlinks="0" deleteColumns="0" deleteRows="0" sort="0" autoFilter="0" pivotTables="0"/>
  <mergeCells count="58">
    <mergeCell ref="B46:C46"/>
    <mergeCell ref="A41:C41"/>
    <mergeCell ref="A40:C40"/>
    <mergeCell ref="A39:C39"/>
    <mergeCell ref="F41:G41"/>
    <mergeCell ref="F40:G40"/>
    <mergeCell ref="F39:G39"/>
    <mergeCell ref="D41:E41"/>
    <mergeCell ref="D40:E40"/>
    <mergeCell ref="D39:E39"/>
    <mergeCell ref="J41:K41"/>
    <mergeCell ref="J40:K40"/>
    <mergeCell ref="J39:K39"/>
    <mergeCell ref="H41:I41"/>
    <mergeCell ref="H40:I40"/>
    <mergeCell ref="H39:I39"/>
    <mergeCell ref="B31:J31"/>
    <mergeCell ref="A36:J36"/>
    <mergeCell ref="A35:J35"/>
    <mergeCell ref="B34:J34"/>
    <mergeCell ref="B33:J33"/>
    <mergeCell ref="B32:J32"/>
    <mergeCell ref="B18:J18"/>
    <mergeCell ref="B30:J30"/>
    <mergeCell ref="B29:J29"/>
    <mergeCell ref="A28:J28"/>
    <mergeCell ref="B27:J27"/>
    <mergeCell ref="A25:J25"/>
    <mergeCell ref="B24:J24"/>
    <mergeCell ref="B23:J23"/>
    <mergeCell ref="B22:J22"/>
    <mergeCell ref="B21:J21"/>
    <mergeCell ref="B20:J20"/>
    <mergeCell ref="B19:J19"/>
    <mergeCell ref="B9:J9"/>
    <mergeCell ref="B17:J17"/>
    <mergeCell ref="B16:J16"/>
    <mergeCell ref="B15:J15"/>
    <mergeCell ref="A14:J14"/>
    <mergeCell ref="B13:K13"/>
    <mergeCell ref="A11:J11"/>
    <mergeCell ref="B10:J10"/>
    <mergeCell ref="A2:K2"/>
    <mergeCell ref="A1:K1"/>
    <mergeCell ref="A51:B51"/>
    <mergeCell ref="H47:K48"/>
    <mergeCell ref="B47:E48"/>
    <mergeCell ref="H44:K45"/>
    <mergeCell ref="B44:E45"/>
    <mergeCell ref="I51:J51"/>
    <mergeCell ref="F51:H51"/>
    <mergeCell ref="I46:K46"/>
    <mergeCell ref="B8:J8"/>
    <mergeCell ref="B7:J7"/>
    <mergeCell ref="B6:J6"/>
    <mergeCell ref="B5:J5"/>
    <mergeCell ref="A4:J4"/>
    <mergeCell ref="B3:K3"/>
  </mergeCells>
  <phoneticPr fontId="1" type="noConversion"/>
  <pageMargins left="0.70866141732283472" right="0.70866141732283472" top="0.74803149606299213" bottom="0.74803149606299213" header="0.31496062992125984" footer="0.31496062992125984"/>
  <pageSetup paperSize="262" scale="58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Report</vt:lpstr>
      <vt:lpstr>Marking</vt:lpstr>
      <vt:lpstr>Report!Print_Area</vt:lpstr>
    </vt:vector>
  </TitlesOfParts>
  <Company>香港童軍總會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2025年旅團獎勵計劃評分報告及評分表</dc:title>
  <dc:subject>2025年旅團獎勵計劃評分報告及評分表</dc:subject>
  <dc:creator>香港童軍總會</dc:creator>
  <cp:lastModifiedBy>Emma LAU</cp:lastModifiedBy>
  <cp:lastPrinted>2023-11-23T07:55:46Z</cp:lastPrinted>
  <dcterms:created xsi:type="dcterms:W3CDTF">2023-09-15T16:24:14Z</dcterms:created>
  <dcterms:modified xsi:type="dcterms:W3CDTF">2024-12-02T03:35:51Z</dcterms:modified>
</cp:coreProperties>
</file>